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PROIECT 2009" sheetId="1" r:id="rId1"/>
  </sheets>
  <definedNames>
    <definedName name="SHEET_TITLE" localSheetId="0">"PROIECT 2009"</definedName>
    <definedName name="_xlnm.Print_Area" localSheetId="0">'PROIECT 2009'!$A:$IV</definedName>
  </definedNames>
  <calcPr fullCalcOnLoad="1"/>
</workbook>
</file>

<file path=xl/sharedStrings.xml><?xml version="1.0" encoding="utf-8"?>
<sst xmlns="http://schemas.openxmlformats.org/spreadsheetml/2006/main" count="125" uniqueCount="87">
  <si>
    <t>Denumirea indicatorilor</t>
  </si>
  <si>
    <t>cod</t>
  </si>
  <si>
    <t>MUNICIPIUL GALATI</t>
  </si>
  <si>
    <t>Credite 
bugetare
initiale</t>
  </si>
  <si>
    <t>Credite 
bugetare
definitive</t>
  </si>
  <si>
    <t>Plati
efectuate</t>
  </si>
  <si>
    <t>ANEXA II</t>
  </si>
  <si>
    <t>Propuneri</t>
  </si>
  <si>
    <t>14.</t>
  </si>
  <si>
    <t xml:space="preserve"> ALTE ACTIUNI ECONOMICE</t>
  </si>
  <si>
    <t xml:space="preserve"> - Cheltuieli de capital</t>
  </si>
  <si>
    <t>87.02</t>
  </si>
  <si>
    <t xml:space="preserve"> - subventiii</t>
  </si>
  <si>
    <t>Proiecte din fd.structurale</t>
  </si>
  <si>
    <t xml:space="preserve">  - Alte transferuri </t>
  </si>
  <si>
    <t xml:space="preserve"> -   Plati efect in anii preced recuperate</t>
  </si>
  <si>
    <t>5.</t>
  </si>
  <si>
    <t xml:space="preserve"> ORDINE PUBLICA SI SIGURANTA NATIONALA -  TOTAL</t>
  </si>
  <si>
    <t>61.02</t>
  </si>
  <si>
    <t>B.</t>
  </si>
  <si>
    <t>TOTAL CHELTUIELI</t>
  </si>
  <si>
    <t>ROMANIA</t>
  </si>
  <si>
    <t xml:space="preserve"> - Imprumuturi</t>
  </si>
  <si>
    <t xml:space="preserve"> - Bunuri si servicii</t>
  </si>
  <si>
    <t xml:space="preserve">Cheltuieli de personal - </t>
  </si>
  <si>
    <t xml:space="preserve"> - Cheltuieli de personal </t>
  </si>
  <si>
    <t xml:space="preserve"> - Burse</t>
  </si>
  <si>
    <t xml:space="preserve">  - Transferuri intre unitati ale adminstatiei publice locale</t>
  </si>
  <si>
    <t>IMPRUMUTURI - TOTAL</t>
  </si>
  <si>
    <t>Cheltuieli de personal - nr. personal  36</t>
  </si>
  <si>
    <t>Cheltuieli de personal - nr. personal  586</t>
  </si>
  <si>
    <t>12.</t>
  </si>
  <si>
    <t xml:space="preserve"> COMBUSTIBILI SI ENERGIE</t>
  </si>
  <si>
    <t xml:space="preserve">           dotari</t>
  </si>
  <si>
    <t>81.02</t>
  </si>
  <si>
    <t xml:space="preserve"> - Cheltuieli de personal - nr. personal  30</t>
  </si>
  <si>
    <t>6.</t>
  </si>
  <si>
    <t xml:space="preserve"> INVATAMANT - TOTAL</t>
  </si>
  <si>
    <t xml:space="preserve"> - Dobanzi</t>
  </si>
  <si>
    <t>65.02</t>
  </si>
  <si>
    <t xml:space="preserve"> - Asistenta sociala</t>
  </si>
  <si>
    <t>MII LEI</t>
  </si>
  <si>
    <t>mii lei</t>
  </si>
  <si>
    <t>11.</t>
  </si>
  <si>
    <t xml:space="preserve"> PROTECTIA MEDIULUI</t>
  </si>
  <si>
    <t>74.02</t>
  </si>
  <si>
    <t xml:space="preserve"> Fond de rezerva</t>
  </si>
  <si>
    <t>Participare la capitalul social</t>
  </si>
  <si>
    <t>Crt.</t>
  </si>
  <si>
    <t>STR. DOMNEASCA NR. 38</t>
  </si>
  <si>
    <t>indicator</t>
  </si>
  <si>
    <t>13.</t>
  </si>
  <si>
    <t xml:space="preserve"> TRANSPORTURI</t>
  </si>
  <si>
    <t xml:space="preserve"> - Bunuri si servicii, din care</t>
  </si>
  <si>
    <t>84.02</t>
  </si>
  <si>
    <t>9.</t>
  </si>
  <si>
    <t xml:space="preserve">  - Alte actiuni (fundatii)</t>
  </si>
  <si>
    <t>8.</t>
  </si>
  <si>
    <t>ASIGURARI SI  ASISTENTA SOCIALA - TOTAL</t>
  </si>
  <si>
    <t xml:space="preserve"> CULTURA, RECREERE SI RELIGIE - TOTAL</t>
  </si>
  <si>
    <t>68.02</t>
  </si>
  <si>
    <t>67.02</t>
  </si>
  <si>
    <t>3.</t>
  </si>
  <si>
    <t>2.</t>
  </si>
  <si>
    <t>TRANZACTII PRIVIND DATORIA PUBLICA SI</t>
  </si>
  <si>
    <t xml:space="preserve"> ALTE SERVICII PUBLICE GENERALE - TOTAL</t>
  </si>
  <si>
    <t>1.</t>
  </si>
  <si>
    <t>55.02</t>
  </si>
  <si>
    <t>54.02</t>
  </si>
  <si>
    <t xml:space="preserve"> AUTORITATI PUBLICE - TOTAL</t>
  </si>
  <si>
    <t xml:space="preserve">                            EXECUTIA BUGETULUI LOCAL PE ANUL 2008</t>
  </si>
  <si>
    <t>51.02</t>
  </si>
  <si>
    <t xml:space="preserve"> -  Subventii</t>
  </si>
  <si>
    <t>10.</t>
  </si>
  <si>
    <t xml:space="preserve">           investitii</t>
  </si>
  <si>
    <t xml:space="preserve"> LOCUINTE, SERVICII SI  DEZVOLTARE PUBLICA - TOTAL</t>
  </si>
  <si>
    <t>70.02</t>
  </si>
  <si>
    <t xml:space="preserve"> Bunuri si servicii, din care</t>
  </si>
  <si>
    <t xml:space="preserve"> -  Ajutor social</t>
  </si>
  <si>
    <t>7.</t>
  </si>
  <si>
    <t xml:space="preserve"> - Alte cheltuieli</t>
  </si>
  <si>
    <t>SANATATE - TOTAL</t>
  </si>
  <si>
    <t>4.</t>
  </si>
  <si>
    <t>66.02</t>
  </si>
  <si>
    <t xml:space="preserve"> TRANSFERURI CU CARACTER GENERAL -  TOTAL</t>
  </si>
  <si>
    <t>56.02</t>
  </si>
  <si>
    <t>Nr.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</si>
</sst>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0"/>
      <color indexed="8"/>
      <name val="Sans"/>
      <family val="0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center" wrapText="1"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1" fillId="0" borderId="5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Fill="1" applyBorder="1" applyAlignment="1" applyProtection="1">
      <alignment horizontal="center"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/>
      <protection/>
    </xf>
    <xf numFmtId="3" fontId="0" fillId="2" borderId="10" xfId="0" applyNumberFormat="1" applyFont="1" applyFill="1" applyBorder="1" applyAlignment="1" applyProtection="1">
      <alignment/>
      <protection/>
    </xf>
    <xf numFmtId="3" fontId="1" fillId="0" borderId="7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3" fontId="3" fillId="0" borderId="5" xfId="0" applyNumberFormat="1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8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3" fontId="0" fillId="2" borderId="18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3" fontId="0" fillId="0" borderId="2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3" fontId="3" fillId="0" borderId="1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1" fillId="0" borderId="19" xfId="0" applyNumberFormat="1" applyFont="1" applyFill="1" applyBorder="1" applyAlignment="1" applyProtection="1">
      <alignment/>
      <protection/>
    </xf>
    <xf numFmtId="0" fontId="1" fillId="0" borderId="22" xfId="0" applyNumberFormat="1" applyFont="1" applyFill="1" applyBorder="1" applyAlignment="1" applyProtection="1">
      <alignment horizontal="center"/>
      <protection/>
    </xf>
    <xf numFmtId="0" fontId="1" fillId="0" borderId="23" xfId="0" applyNumberFormat="1" applyFont="1" applyFill="1" applyBorder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 horizontal="center"/>
      <protection/>
    </xf>
    <xf numFmtId="3" fontId="1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0" fillId="0" borderId="17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3" fontId="0" fillId="0" borderId="8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3" fontId="1" fillId="0" borderId="25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3" fontId="0" fillId="0" borderId="27" xfId="0" applyNumberFormat="1" applyFont="1" applyFill="1" applyBorder="1" applyAlignment="1" applyProtection="1">
      <alignment/>
      <protection/>
    </xf>
    <xf numFmtId="3" fontId="1" fillId="0" borderId="28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/>
      <protection/>
    </xf>
    <xf numFmtId="3" fontId="0" fillId="2" borderId="2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29" xfId="0" applyNumberFormat="1" applyFont="1" applyFill="1" applyBorder="1" applyAlignment="1" applyProtection="1">
      <alignment/>
      <protection/>
    </xf>
    <xf numFmtId="3" fontId="0" fillId="0" borderId="30" xfId="0" applyNumberFormat="1" applyFont="1" applyFill="1" applyBorder="1" applyAlignment="1" applyProtection="1">
      <alignment/>
      <protection/>
    </xf>
    <xf numFmtId="3" fontId="0" fillId="0" borderId="1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3" fontId="0" fillId="0" borderId="12" xfId="0" applyNumberFormat="1" applyFont="1" applyFill="1" applyBorder="1" applyAlignment="1" applyProtection="1">
      <alignment/>
      <protection/>
    </xf>
    <xf numFmtId="0" fontId="0" fillId="0" borderId="32" xfId="0" applyNumberFormat="1" applyFont="1" applyFill="1" applyBorder="1" applyAlignment="1" applyProtection="1">
      <alignment horizontal="center"/>
      <protection/>
    </xf>
    <xf numFmtId="3" fontId="0" fillId="0" borderId="33" xfId="0" applyNumberFormat="1" applyFont="1" applyFill="1" applyBorder="1" applyAlignment="1" applyProtection="1">
      <alignment/>
      <protection/>
    </xf>
    <xf numFmtId="0" fontId="1" fillId="0" borderId="34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 wrapText="1"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0" fontId="0" fillId="0" borderId="32" xfId="0" applyNumberFormat="1" applyFont="1" applyFill="1" applyBorder="1" applyAlignment="1" applyProtection="1">
      <alignment/>
      <protection/>
    </xf>
    <xf numFmtId="0" fontId="0" fillId="0" borderId="8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3" fontId="0" fillId="0" borderId="35" xfId="0" applyNumberFormat="1" applyFont="1" applyFill="1" applyBorder="1" applyAlignment="1" applyProtection="1">
      <alignment/>
      <protection/>
    </xf>
    <xf numFmtId="3" fontId="0" fillId="2" borderId="2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3" fontId="0" fillId="0" borderId="36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/>
      <protection/>
    </xf>
    <xf numFmtId="3" fontId="0" fillId="2" borderId="36" xfId="0" applyNumberFormat="1" applyFont="1" applyFill="1" applyBorder="1" applyAlignment="1" applyProtection="1">
      <alignment/>
      <protection/>
    </xf>
    <xf numFmtId="3" fontId="0" fillId="0" borderId="32" xfId="0" applyNumberFormat="1" applyFont="1" applyFill="1" applyBorder="1" applyAlignment="1" applyProtection="1">
      <alignment/>
      <protection/>
    </xf>
    <xf numFmtId="3" fontId="0" fillId="0" borderId="37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8"/>
  <sheetViews>
    <sheetView tabSelected="1" zoomScaleSheetLayoutView="1" workbookViewId="0" topLeftCell="A1">
      <selection activeCell="B1" sqref="B1"/>
    </sheetView>
  </sheetViews>
  <sheetFormatPr defaultColWidth="9.140625" defaultRowHeight="12.75"/>
  <cols>
    <col min="1" max="1" width="5.57421875" style="59" customWidth="1"/>
    <col min="2" max="2" width="53.7109375" style="59" customWidth="1"/>
    <col min="3" max="3" width="12.57421875" style="59" customWidth="1"/>
    <col min="4" max="4" width="14.00390625" style="59" customWidth="1"/>
    <col min="5" max="5" width="14.421875" style="59" customWidth="1"/>
    <col min="6" max="6" width="16.421875" style="59" customWidth="1"/>
    <col min="7" max="7" width="12.421875" style="59" hidden="1" customWidth="1"/>
    <col min="8" max="8" width="19.7109375" style="59" customWidth="1"/>
    <col min="9" max="9" width="14.28125" style="59" customWidth="1"/>
    <col min="10" max="256" width="9.140625" style="59" customWidth="1"/>
  </cols>
  <sheetData>
    <row r="1" spans="2:5" ht="15">
      <c r="B1" s="23" t="s">
        <v>2</v>
      </c>
      <c r="C1" s="23"/>
      <c r="E1" s="66" t="s">
        <v>6</v>
      </c>
    </row>
    <row r="2" spans="2:3" ht="15">
      <c r="B2" s="23" t="s">
        <v>49</v>
      </c>
      <c r="C2" s="23"/>
    </row>
    <row r="3" spans="2:3" ht="15">
      <c r="B3" s="23" t="s">
        <v>21</v>
      </c>
      <c r="C3" s="23"/>
    </row>
    <row r="4" spans="2:3" ht="36.75" customHeight="1">
      <c r="B4" s="68" t="s">
        <v>70</v>
      </c>
      <c r="C4" s="68"/>
    </row>
    <row r="5" spans="2:3" ht="18">
      <c r="B5" s="68"/>
      <c r="C5" s="68"/>
    </row>
    <row r="7" spans="6:7" ht="15.75">
      <c r="F7" s="77" t="s">
        <v>41</v>
      </c>
      <c r="G7" s="42" t="s">
        <v>42</v>
      </c>
    </row>
    <row r="8" spans="1:7" ht="39.75" customHeight="1">
      <c r="A8" s="5" t="s">
        <v>86</v>
      </c>
      <c r="B8" s="74" t="s">
        <v>0</v>
      </c>
      <c r="C8" s="74" t="s">
        <v>1</v>
      </c>
      <c r="D8" s="69" t="s">
        <v>3</v>
      </c>
      <c r="E8" s="69" t="s">
        <v>4</v>
      </c>
      <c r="F8" s="2" t="s">
        <v>5</v>
      </c>
      <c r="G8" s="11" t="s">
        <v>7</v>
      </c>
    </row>
    <row r="9" spans="1:7" ht="21" customHeight="1">
      <c r="A9" s="61" t="s">
        <v>48</v>
      </c>
      <c r="B9" s="12"/>
      <c r="C9" s="53" t="s">
        <v>50</v>
      </c>
      <c r="D9" s="53">
        <v>2008</v>
      </c>
      <c r="E9" s="53">
        <v>2008</v>
      </c>
      <c r="F9" s="38">
        <v>2008</v>
      </c>
      <c r="G9" s="46">
        <v>2009</v>
      </c>
    </row>
    <row r="10" spans="1:256" ht="22.5" customHeight="1">
      <c r="A10" s="22" t="s">
        <v>19</v>
      </c>
      <c r="B10" s="84" t="s">
        <v>20</v>
      </c>
      <c r="C10" s="84"/>
      <c r="D10" s="25">
        <f>SUM(D11+D18+D25+D31+D35+D43+D46+D53+D62+D72+D77+D81+D87+D29)</f>
        <v>400663</v>
      </c>
      <c r="E10" s="25">
        <f>SUM(E11+E18+E25+E31+E35+E43+E46+E53+E62+E72+E77+E81+E87+E29)</f>
        <v>471636.6</v>
      </c>
      <c r="F10" s="35">
        <f>SUM(F11+F18+F25+F31+F35+F43+F46+F53+F62+F72+F77+F81+F87+F29)</f>
        <v>432393.6</v>
      </c>
      <c r="G10" s="24" t="e">
        <f>SUM(G11+G18+G25+G29+G31+G35+G43+G46+G53+G62+G72+G77+G81+G87)</f>
        <v>#REF!</v>
      </c>
      <c r="H10" s="13"/>
      <c r="I10" s="14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10" ht="15">
      <c r="A11" s="39" t="s">
        <v>66</v>
      </c>
      <c r="B11" s="67" t="s">
        <v>69</v>
      </c>
      <c r="C11" s="10" t="s">
        <v>71</v>
      </c>
      <c r="D11" s="41">
        <f>SUM(D12+D13+D14+D15+D17)</f>
        <v>24380</v>
      </c>
      <c r="E11" s="41">
        <f>SUM(E12+E13+E14+E15+E17)</f>
        <v>25030</v>
      </c>
      <c r="F11" s="52">
        <f>SUM(F12+F13+F14+F15+F17)</f>
        <v>24216</v>
      </c>
      <c r="G11" s="9">
        <f>SUM(G12+G13+G14+G15+G16)</f>
        <v>33819</v>
      </c>
      <c r="J11" s="60"/>
    </row>
    <row r="12" spans="1:7" ht="15" customHeight="1">
      <c r="A12" s="4"/>
      <c r="B12" s="18" t="s">
        <v>30</v>
      </c>
      <c r="C12" s="55">
        <v>10</v>
      </c>
      <c r="D12" s="49">
        <v>19000</v>
      </c>
      <c r="E12" s="49">
        <v>19300</v>
      </c>
      <c r="F12" s="75">
        <v>19232</v>
      </c>
      <c r="G12" s="79">
        <v>18100</v>
      </c>
    </row>
    <row r="13" spans="1:7" ht="16.5" customHeight="1">
      <c r="A13" s="15"/>
      <c r="B13" s="26" t="s">
        <v>23</v>
      </c>
      <c r="C13" s="19">
        <v>20</v>
      </c>
      <c r="D13" s="62">
        <v>3675</v>
      </c>
      <c r="E13" s="62">
        <v>4465</v>
      </c>
      <c r="F13" s="36">
        <v>4075</v>
      </c>
      <c r="G13" s="78">
        <v>3790</v>
      </c>
    </row>
    <row r="14" spans="1:7" ht="14.25">
      <c r="A14" s="15"/>
      <c r="B14" s="26" t="s">
        <v>40</v>
      </c>
      <c r="C14" s="19">
        <v>57</v>
      </c>
      <c r="D14" s="62">
        <v>280</v>
      </c>
      <c r="E14" s="62">
        <v>25</v>
      </c>
      <c r="F14" s="36">
        <v>21</v>
      </c>
      <c r="G14" s="71">
        <v>45</v>
      </c>
    </row>
    <row r="15" spans="1:9" ht="15" customHeight="1">
      <c r="A15" s="15"/>
      <c r="B15" s="26" t="s">
        <v>10</v>
      </c>
      <c r="C15" s="19">
        <v>71</v>
      </c>
      <c r="D15" s="62">
        <v>1425</v>
      </c>
      <c r="E15" s="62">
        <v>1302</v>
      </c>
      <c r="F15" s="36">
        <v>950</v>
      </c>
      <c r="G15" s="16">
        <v>1884</v>
      </c>
      <c r="I15" s="60"/>
    </row>
    <row r="16" spans="1:9" ht="15" customHeight="1">
      <c r="A16" s="15"/>
      <c r="B16" s="26" t="s">
        <v>47</v>
      </c>
      <c r="C16" s="19">
        <v>72</v>
      </c>
      <c r="D16" s="62">
        <v>0</v>
      </c>
      <c r="E16" s="62">
        <v>0</v>
      </c>
      <c r="F16" s="36">
        <v>0</v>
      </c>
      <c r="G16" s="79">
        <v>10000</v>
      </c>
      <c r="I16" s="60"/>
    </row>
    <row r="17" spans="1:7" ht="15" customHeight="1">
      <c r="A17" s="56"/>
      <c r="B17" s="72" t="s">
        <v>15</v>
      </c>
      <c r="C17" s="63">
        <v>85</v>
      </c>
      <c r="D17" s="82">
        <v>0</v>
      </c>
      <c r="E17" s="82">
        <v>-62</v>
      </c>
      <c r="F17" s="64">
        <v>-62</v>
      </c>
      <c r="G17" s="79"/>
    </row>
    <row r="18" spans="1:7" ht="15" customHeight="1">
      <c r="A18" s="39" t="s">
        <v>63</v>
      </c>
      <c r="B18" s="67" t="s">
        <v>65</v>
      </c>
      <c r="C18" s="10" t="s">
        <v>68</v>
      </c>
      <c r="D18" s="41">
        <f>SUM(D19+D20+D21+D22+D24+D23)</f>
        <v>16221</v>
      </c>
      <c r="E18" s="41">
        <f>SUM(E19+E20+E21+E22+E24+E23)</f>
        <v>2976.6</v>
      </c>
      <c r="F18" s="52">
        <f>SUM(F19+F20+F21+F22+F24+F23)</f>
        <v>2832.6</v>
      </c>
      <c r="G18" s="9">
        <f>SUM(G19+G20+G21+G22+G23+G24)</f>
        <v>14211</v>
      </c>
    </row>
    <row r="19" spans="1:7" ht="15" customHeight="1">
      <c r="A19" s="4"/>
      <c r="B19" s="18" t="s">
        <v>29</v>
      </c>
      <c r="C19" s="55">
        <v>10</v>
      </c>
      <c r="D19" s="49">
        <v>1075</v>
      </c>
      <c r="E19" s="49">
        <v>2325</v>
      </c>
      <c r="F19" s="75">
        <v>2298</v>
      </c>
      <c r="G19" s="79">
        <v>1050</v>
      </c>
    </row>
    <row r="20" spans="1:7" ht="15" customHeight="1">
      <c r="A20" s="15"/>
      <c r="B20" s="26" t="s">
        <v>77</v>
      </c>
      <c r="C20" s="19">
        <v>20</v>
      </c>
      <c r="D20" s="62">
        <v>108</v>
      </c>
      <c r="E20" s="62">
        <v>608</v>
      </c>
      <c r="F20" s="36">
        <v>504</v>
      </c>
      <c r="G20" s="78">
        <v>140</v>
      </c>
    </row>
    <row r="21" spans="1:7" ht="15" customHeight="1">
      <c r="A21" s="15"/>
      <c r="B21" s="26" t="s">
        <v>27</v>
      </c>
      <c r="C21" s="19">
        <v>51</v>
      </c>
      <c r="D21" s="62"/>
      <c r="E21" s="62">
        <v>30</v>
      </c>
      <c r="F21" s="36">
        <v>30</v>
      </c>
      <c r="G21" s="71"/>
    </row>
    <row r="22" spans="1:7" ht="15" customHeight="1">
      <c r="A22" s="15"/>
      <c r="B22" s="26" t="s">
        <v>40</v>
      </c>
      <c r="C22" s="19">
        <v>57</v>
      </c>
      <c r="D22" s="62">
        <v>17</v>
      </c>
      <c r="E22" s="62">
        <v>0.6</v>
      </c>
      <c r="F22" s="36">
        <v>0.6</v>
      </c>
      <c r="G22" s="71">
        <v>3</v>
      </c>
    </row>
    <row r="23" spans="1:7" ht="15" customHeight="1">
      <c r="A23" s="15"/>
      <c r="B23" s="26" t="s">
        <v>46</v>
      </c>
      <c r="C23" s="19">
        <v>50</v>
      </c>
      <c r="D23" s="62">
        <v>15000</v>
      </c>
      <c r="E23" s="62">
        <v>0</v>
      </c>
      <c r="F23" s="36">
        <v>0</v>
      </c>
      <c r="G23" s="79">
        <v>12993</v>
      </c>
    </row>
    <row r="24" spans="1:7" ht="15" customHeight="1">
      <c r="A24" s="56"/>
      <c r="B24" s="72" t="s">
        <v>10</v>
      </c>
      <c r="C24" s="63">
        <v>71</v>
      </c>
      <c r="D24" s="82">
        <v>21</v>
      </c>
      <c r="E24" s="82">
        <v>13</v>
      </c>
      <c r="F24" s="64">
        <v>0</v>
      </c>
      <c r="G24" s="76">
        <v>25</v>
      </c>
    </row>
    <row r="25" spans="1:7" ht="15" customHeight="1">
      <c r="A25" s="65" t="s">
        <v>62</v>
      </c>
      <c r="B25" s="85" t="s">
        <v>64</v>
      </c>
      <c r="C25" s="32" t="s">
        <v>67</v>
      </c>
      <c r="D25" s="37">
        <f>SUM(D27+D28)</f>
        <v>0</v>
      </c>
      <c r="E25" s="37">
        <f>SUM(E27+E28)</f>
        <v>501</v>
      </c>
      <c r="F25" s="47">
        <f>SUM(F27+F28)</f>
        <v>500</v>
      </c>
      <c r="G25" s="17">
        <f>SUM(G27+G28)</f>
        <v>5497</v>
      </c>
    </row>
    <row r="26" spans="1:7" ht="15" customHeight="1">
      <c r="A26" s="27"/>
      <c r="B26" s="50" t="s">
        <v>28</v>
      </c>
      <c r="C26" s="40"/>
      <c r="D26" s="29"/>
      <c r="E26" s="29"/>
      <c r="F26" s="8"/>
      <c r="G26" s="83"/>
    </row>
    <row r="27" spans="1:7" ht="15" customHeight="1">
      <c r="A27" s="4"/>
      <c r="B27" s="18" t="s">
        <v>23</v>
      </c>
      <c r="C27" s="55">
        <v>20</v>
      </c>
      <c r="D27" s="49">
        <v>0</v>
      </c>
      <c r="E27" s="49">
        <v>149</v>
      </c>
      <c r="F27" s="75">
        <v>149</v>
      </c>
      <c r="G27" s="71">
        <v>236</v>
      </c>
    </row>
    <row r="28" spans="1:7" ht="15" customHeight="1">
      <c r="A28" s="56"/>
      <c r="B28" s="72" t="s">
        <v>38</v>
      </c>
      <c r="C28" s="63">
        <v>30</v>
      </c>
      <c r="D28" s="82">
        <v>0</v>
      </c>
      <c r="E28" s="82">
        <v>352</v>
      </c>
      <c r="F28" s="64">
        <v>351</v>
      </c>
      <c r="G28" s="79">
        <v>5261</v>
      </c>
    </row>
    <row r="29" spans="1:7" ht="15" customHeight="1">
      <c r="A29" s="39" t="s">
        <v>82</v>
      </c>
      <c r="B29" s="67" t="s">
        <v>84</v>
      </c>
      <c r="C29" s="10" t="s">
        <v>85</v>
      </c>
      <c r="D29" s="41">
        <f>SUM(D30)</f>
        <v>150</v>
      </c>
      <c r="E29" s="41">
        <f>SUM(E30)</f>
        <v>105</v>
      </c>
      <c r="F29" s="52">
        <f>SUM(F30)</f>
        <v>102</v>
      </c>
      <c r="G29" s="9">
        <f>SUM(G30)</f>
        <v>90</v>
      </c>
    </row>
    <row r="30" spans="1:7" ht="15" customHeight="1">
      <c r="A30" s="20"/>
      <c r="B30" s="28" t="s">
        <v>27</v>
      </c>
      <c r="C30" s="73">
        <v>51</v>
      </c>
      <c r="D30" s="45">
        <v>150</v>
      </c>
      <c r="E30" s="45">
        <v>105</v>
      </c>
      <c r="F30" s="70">
        <v>102</v>
      </c>
      <c r="G30" s="79">
        <v>90</v>
      </c>
    </row>
    <row r="31" spans="1:7" ht="15" customHeight="1">
      <c r="A31" s="39" t="s">
        <v>16</v>
      </c>
      <c r="B31" s="67" t="s">
        <v>17</v>
      </c>
      <c r="C31" s="10" t="s">
        <v>18</v>
      </c>
      <c r="D31" s="41">
        <f>SUM(D32+D33)</f>
        <v>9646</v>
      </c>
      <c r="E31" s="41">
        <f>SUM(E32+E33)</f>
        <v>15666</v>
      </c>
      <c r="F31" s="52">
        <f>SUM(F32+F33)</f>
        <v>15360</v>
      </c>
      <c r="G31" s="9">
        <f>SUM(G32+G33+G34)</f>
        <v>15174</v>
      </c>
    </row>
    <row r="32" spans="1:7" ht="15" customHeight="1">
      <c r="A32" s="4"/>
      <c r="B32" s="18" t="s">
        <v>23</v>
      </c>
      <c r="C32" s="55">
        <v>20</v>
      </c>
      <c r="D32" s="49">
        <v>88</v>
      </c>
      <c r="E32" s="49">
        <v>88</v>
      </c>
      <c r="F32" s="75">
        <v>66</v>
      </c>
      <c r="G32" s="79">
        <v>70</v>
      </c>
    </row>
    <row r="33" spans="1:7" ht="15" customHeight="1">
      <c r="A33" s="15"/>
      <c r="B33" s="26" t="s">
        <v>27</v>
      </c>
      <c r="C33" s="19">
        <v>51</v>
      </c>
      <c r="D33" s="62">
        <v>9558</v>
      </c>
      <c r="E33" s="62">
        <v>15578</v>
      </c>
      <c r="F33" s="36">
        <v>15294</v>
      </c>
      <c r="G33" s="71">
        <v>15050</v>
      </c>
    </row>
    <row r="34" spans="1:7" ht="15" customHeight="1">
      <c r="A34" s="56"/>
      <c r="B34" s="72" t="s">
        <v>10</v>
      </c>
      <c r="C34" s="63">
        <v>71</v>
      </c>
      <c r="D34" s="82">
        <v>0</v>
      </c>
      <c r="E34" s="82">
        <v>0</v>
      </c>
      <c r="F34" s="64">
        <v>0</v>
      </c>
      <c r="G34" s="76">
        <v>54</v>
      </c>
    </row>
    <row r="35" spans="1:7" ht="17.25" customHeight="1">
      <c r="A35" s="39" t="s">
        <v>36</v>
      </c>
      <c r="B35" s="67" t="s">
        <v>37</v>
      </c>
      <c r="C35" s="10" t="s">
        <v>39</v>
      </c>
      <c r="D35" s="41">
        <f>SUM(D36+D37+D38+D39+D40+D41+D42)</f>
        <v>131502</v>
      </c>
      <c r="E35" s="41">
        <f>SUM(E36+E37+E38+E39+E40+E41+E42)</f>
        <v>169446</v>
      </c>
      <c r="F35" s="52">
        <f>SUM(F36+F37+F38+F39+F40+F41+F42)</f>
        <v>160025</v>
      </c>
      <c r="G35" s="9">
        <f>SUM(G36+G37+G38+G39+G40+G41+G42)</f>
        <v>176825</v>
      </c>
    </row>
    <row r="36" spans="1:7" ht="16.5" customHeight="1">
      <c r="A36" s="4"/>
      <c r="B36" s="18" t="s">
        <v>25</v>
      </c>
      <c r="C36" s="55">
        <v>10</v>
      </c>
      <c r="D36" s="49">
        <v>109677</v>
      </c>
      <c r="E36" s="49">
        <v>129500</v>
      </c>
      <c r="F36" s="75">
        <v>125116</v>
      </c>
      <c r="G36" s="57">
        <v>147135</v>
      </c>
    </row>
    <row r="37" spans="1:7" ht="14.25">
      <c r="A37" s="15"/>
      <c r="B37" s="26" t="s">
        <v>23</v>
      </c>
      <c r="C37" s="19">
        <v>20</v>
      </c>
      <c r="D37" s="62">
        <v>15214</v>
      </c>
      <c r="E37" s="62">
        <v>19636</v>
      </c>
      <c r="F37" s="36">
        <v>17340</v>
      </c>
      <c r="G37" s="78">
        <v>16690</v>
      </c>
    </row>
    <row r="38" spans="1:7" ht="16.5" customHeight="1">
      <c r="A38" s="15"/>
      <c r="B38" s="26" t="s">
        <v>14</v>
      </c>
      <c r="C38" s="19">
        <v>55</v>
      </c>
      <c r="D38" s="62">
        <v>0</v>
      </c>
      <c r="E38" s="62">
        <v>31</v>
      </c>
      <c r="F38" s="36">
        <v>29</v>
      </c>
      <c r="G38" s="33">
        <v>0</v>
      </c>
    </row>
    <row r="39" spans="1:7" ht="16.5" customHeight="1">
      <c r="A39" s="15"/>
      <c r="B39" s="26" t="s">
        <v>40</v>
      </c>
      <c r="C39" s="19">
        <v>57</v>
      </c>
      <c r="D39" s="62">
        <v>3105</v>
      </c>
      <c r="E39" s="62">
        <v>6036</v>
      </c>
      <c r="F39" s="36">
        <v>5941</v>
      </c>
      <c r="G39" s="51">
        <v>7604</v>
      </c>
    </row>
    <row r="40" spans="1:7" ht="16.5" customHeight="1">
      <c r="A40" s="15"/>
      <c r="B40" s="26" t="s">
        <v>26</v>
      </c>
      <c r="C40" s="19">
        <v>59</v>
      </c>
      <c r="D40" s="62">
        <v>384</v>
      </c>
      <c r="E40" s="62">
        <v>384</v>
      </c>
      <c r="F40" s="36">
        <v>266</v>
      </c>
      <c r="G40" s="57">
        <v>358</v>
      </c>
    </row>
    <row r="41" spans="1:7" ht="14.25">
      <c r="A41" s="15"/>
      <c r="B41" s="26" t="s">
        <v>10</v>
      </c>
      <c r="C41" s="19">
        <v>71</v>
      </c>
      <c r="D41" s="62">
        <v>3122</v>
      </c>
      <c r="E41" s="62">
        <v>13916</v>
      </c>
      <c r="F41" s="36">
        <v>11394</v>
      </c>
      <c r="G41" s="33">
        <v>5038</v>
      </c>
    </row>
    <row r="42" spans="1:7" ht="15">
      <c r="A42" s="56"/>
      <c r="B42" s="72" t="s">
        <v>15</v>
      </c>
      <c r="C42" s="63">
        <v>85</v>
      </c>
      <c r="D42" s="82">
        <v>0</v>
      </c>
      <c r="E42" s="82">
        <v>-57</v>
      </c>
      <c r="F42" s="64">
        <v>-61</v>
      </c>
      <c r="G42" s="51"/>
    </row>
    <row r="43" spans="1:7" ht="15">
      <c r="A43" s="39" t="s">
        <v>79</v>
      </c>
      <c r="B43" s="67" t="s">
        <v>81</v>
      </c>
      <c r="C43" s="10" t="s">
        <v>83</v>
      </c>
      <c r="D43" s="41">
        <f>SUM(D44+D45)</f>
        <v>4219</v>
      </c>
      <c r="E43" s="41">
        <f>SUM(E44+E45)</f>
        <v>5631</v>
      </c>
      <c r="F43" s="52">
        <f>SUM(F44+F45)</f>
        <v>5035</v>
      </c>
      <c r="G43" s="9">
        <f>SUM(G44+G45)</f>
        <v>4487</v>
      </c>
    </row>
    <row r="44" spans="1:7" ht="14.25">
      <c r="A44" s="4"/>
      <c r="B44" s="18" t="s">
        <v>27</v>
      </c>
      <c r="C44" s="55">
        <v>51</v>
      </c>
      <c r="D44" s="49">
        <v>3819</v>
      </c>
      <c r="E44" s="49">
        <v>5489</v>
      </c>
      <c r="F44" s="75">
        <v>4902</v>
      </c>
      <c r="G44" s="71">
        <v>4228</v>
      </c>
    </row>
    <row r="45" spans="1:7" ht="15">
      <c r="A45" s="56"/>
      <c r="B45" s="72" t="s">
        <v>10</v>
      </c>
      <c r="C45" s="63">
        <v>71</v>
      </c>
      <c r="D45" s="82">
        <v>400</v>
      </c>
      <c r="E45" s="82">
        <v>142</v>
      </c>
      <c r="F45" s="64">
        <v>133</v>
      </c>
      <c r="G45" s="78">
        <v>259</v>
      </c>
    </row>
    <row r="46" spans="1:7" ht="18.75" customHeight="1">
      <c r="A46" s="39" t="s">
        <v>57</v>
      </c>
      <c r="B46" s="67" t="s">
        <v>59</v>
      </c>
      <c r="C46" s="10" t="s">
        <v>61</v>
      </c>
      <c r="D46" s="41">
        <f>SUM(D47+D48+D49+D50+D51+D52)</f>
        <v>29512</v>
      </c>
      <c r="E46" s="41">
        <f>SUM(E47+E48+E49+E50+E51+E52)</f>
        <v>35086</v>
      </c>
      <c r="F46" s="52">
        <f>SUM(F47+F48+F49+F50+F51+F52)</f>
        <v>32364</v>
      </c>
      <c r="G46" s="9">
        <f>SUM(G47+G48+G49+G50+G51+G52)</f>
        <v>33500</v>
      </c>
    </row>
    <row r="47" spans="1:7" ht="15.75" customHeight="1">
      <c r="A47" s="4"/>
      <c r="B47" s="18" t="s">
        <v>25</v>
      </c>
      <c r="C47" s="55">
        <v>10</v>
      </c>
      <c r="D47" s="49">
        <v>0</v>
      </c>
      <c r="E47" s="49">
        <v>0</v>
      </c>
      <c r="F47" s="75">
        <v>0</v>
      </c>
      <c r="G47" s="80"/>
    </row>
    <row r="48" spans="1:7" ht="14.25" customHeight="1">
      <c r="A48" s="15"/>
      <c r="B48" s="26" t="s">
        <v>23</v>
      </c>
      <c r="C48" s="19">
        <v>20</v>
      </c>
      <c r="D48" s="62">
        <v>1111</v>
      </c>
      <c r="E48" s="62">
        <v>2040</v>
      </c>
      <c r="F48" s="36">
        <v>1972</v>
      </c>
      <c r="G48" s="78">
        <v>6000</v>
      </c>
    </row>
    <row r="49" spans="1:7" ht="14.25">
      <c r="A49" s="15"/>
      <c r="B49" s="26" t="s">
        <v>27</v>
      </c>
      <c r="C49" s="19">
        <v>51</v>
      </c>
      <c r="D49" s="62">
        <v>18570</v>
      </c>
      <c r="E49" s="62">
        <v>23238</v>
      </c>
      <c r="F49" s="36">
        <v>22446</v>
      </c>
      <c r="G49" s="71">
        <v>15693</v>
      </c>
    </row>
    <row r="50" spans="1:7" ht="14.25">
      <c r="A50" s="15"/>
      <c r="B50" s="26" t="s">
        <v>80</v>
      </c>
      <c r="C50" s="19">
        <v>59</v>
      </c>
      <c r="D50" s="62">
        <v>3814</v>
      </c>
      <c r="E50" s="62">
        <v>3846</v>
      </c>
      <c r="F50" s="36">
        <v>3832</v>
      </c>
      <c r="G50" s="33">
        <v>3200</v>
      </c>
    </row>
    <row r="51" spans="1:7" ht="14.25">
      <c r="A51" s="15"/>
      <c r="B51" s="26" t="s">
        <v>10</v>
      </c>
      <c r="C51" s="19">
        <v>71</v>
      </c>
      <c r="D51" s="62">
        <v>6017</v>
      </c>
      <c r="E51" s="62">
        <v>5969</v>
      </c>
      <c r="F51" s="36">
        <v>4141</v>
      </c>
      <c r="G51" s="54">
        <v>8607</v>
      </c>
    </row>
    <row r="52" spans="1:7" ht="15">
      <c r="A52" s="56"/>
      <c r="B52" s="72" t="s">
        <v>15</v>
      </c>
      <c r="C52" s="63">
        <v>85</v>
      </c>
      <c r="D52" s="82">
        <v>0</v>
      </c>
      <c r="E52" s="82">
        <v>-7</v>
      </c>
      <c r="F52" s="64">
        <v>-27</v>
      </c>
      <c r="G52" s="51"/>
    </row>
    <row r="53" spans="1:7" ht="20.25" customHeight="1">
      <c r="A53" s="39" t="s">
        <v>55</v>
      </c>
      <c r="B53" s="67" t="s">
        <v>58</v>
      </c>
      <c r="C53" s="10" t="s">
        <v>60</v>
      </c>
      <c r="D53" s="41">
        <f>SUM(D54+D55+D56+D57+D58+D59+D60+D61)</f>
        <v>27831</v>
      </c>
      <c r="E53" s="41">
        <f>SUM(E54+E55+E56+E57+E58+E59+E60+E61)</f>
        <v>29466</v>
      </c>
      <c r="F53" s="52">
        <f>SUM(F54+F55+F56+F57+F58+F59+F60+F61)</f>
        <v>27591</v>
      </c>
      <c r="G53" s="9" t="e">
        <f>SUM(G54+G55+G56+#REF!+#REF!+#REF!+G58+G59+G60+G61+G57)</f>
        <v>#REF!</v>
      </c>
    </row>
    <row r="54" spans="1:7" ht="15.75" customHeight="1">
      <c r="A54" s="4"/>
      <c r="B54" s="18" t="s">
        <v>24</v>
      </c>
      <c r="C54" s="55">
        <v>10</v>
      </c>
      <c r="D54" s="49">
        <v>8585</v>
      </c>
      <c r="E54" s="49">
        <v>9938</v>
      </c>
      <c r="F54" s="75">
        <v>9806</v>
      </c>
      <c r="G54" s="71">
        <v>13020</v>
      </c>
    </row>
    <row r="55" spans="1:7" ht="15" customHeight="1">
      <c r="A55" s="15"/>
      <c r="B55" s="26" t="s">
        <v>23</v>
      </c>
      <c r="C55" s="19">
        <v>20</v>
      </c>
      <c r="D55" s="62">
        <v>3648</v>
      </c>
      <c r="E55" s="62">
        <v>3939</v>
      </c>
      <c r="F55" s="36">
        <v>3574</v>
      </c>
      <c r="G55" s="78">
        <v>3665</v>
      </c>
    </row>
    <row r="56" spans="1:7" ht="13.5" customHeight="1">
      <c r="A56" s="15"/>
      <c r="B56" s="26" t="s">
        <v>10</v>
      </c>
      <c r="C56" s="19">
        <v>71</v>
      </c>
      <c r="D56" s="62">
        <v>2001</v>
      </c>
      <c r="E56" s="62">
        <v>1612</v>
      </c>
      <c r="F56" s="36">
        <v>1269</v>
      </c>
      <c r="G56" s="16">
        <v>1274</v>
      </c>
    </row>
    <row r="57" spans="1:7" ht="17.25" customHeight="1">
      <c r="A57" s="15"/>
      <c r="B57" s="26" t="s">
        <v>78</v>
      </c>
      <c r="C57" s="19">
        <v>57</v>
      </c>
      <c r="D57" s="62">
        <v>5134</v>
      </c>
      <c r="E57" s="62">
        <v>5323</v>
      </c>
      <c r="F57" s="36">
        <v>4752</v>
      </c>
      <c r="G57" s="33">
        <v>1600</v>
      </c>
    </row>
    <row r="58" spans="1:7" ht="14.25">
      <c r="A58" s="15"/>
      <c r="B58" s="26" t="s">
        <v>27</v>
      </c>
      <c r="C58" s="19">
        <v>51</v>
      </c>
      <c r="D58" s="62">
        <v>7602</v>
      </c>
      <c r="E58" s="62">
        <v>7708</v>
      </c>
      <c r="F58" s="36">
        <v>7291</v>
      </c>
      <c r="G58" s="33">
        <v>8500</v>
      </c>
    </row>
    <row r="59" spans="1:7" ht="14.25">
      <c r="A59" s="15"/>
      <c r="B59" s="26" t="s">
        <v>14</v>
      </c>
      <c r="C59" s="19">
        <v>55</v>
      </c>
      <c r="D59" s="62">
        <v>0</v>
      </c>
      <c r="E59" s="62">
        <v>68</v>
      </c>
      <c r="F59" s="36">
        <v>62</v>
      </c>
      <c r="G59" s="33">
        <v>235</v>
      </c>
    </row>
    <row r="60" spans="1:7" ht="14.25">
      <c r="A60" s="15"/>
      <c r="B60" s="26" t="s">
        <v>56</v>
      </c>
      <c r="C60" s="19">
        <v>59</v>
      </c>
      <c r="D60" s="62">
        <v>861</v>
      </c>
      <c r="E60" s="62">
        <v>887</v>
      </c>
      <c r="F60" s="36">
        <v>870</v>
      </c>
      <c r="G60" s="33">
        <v>939</v>
      </c>
    </row>
    <row r="61" spans="1:7" ht="15">
      <c r="A61" s="56"/>
      <c r="B61" s="72" t="s">
        <v>15</v>
      </c>
      <c r="C61" s="63">
        <v>85</v>
      </c>
      <c r="D61" s="82">
        <v>0</v>
      </c>
      <c r="E61" s="82">
        <v>-9</v>
      </c>
      <c r="F61" s="64">
        <v>-33</v>
      </c>
      <c r="G61" s="78"/>
    </row>
    <row r="62" spans="1:7" ht="21.75" customHeight="1">
      <c r="A62" s="39" t="s">
        <v>73</v>
      </c>
      <c r="B62" s="67" t="s">
        <v>75</v>
      </c>
      <c r="C62" s="10" t="s">
        <v>76</v>
      </c>
      <c r="D62" s="41">
        <f>SUM(D63+D64+D65+D67+D68+D71)</f>
        <v>43171</v>
      </c>
      <c r="E62" s="41">
        <f>SUM(E63+E64+E65+E67+E68+E71)</f>
        <v>42487</v>
      </c>
      <c r="F62" s="52">
        <f>SUM(F63+F64+F65+F67+F68+F71)</f>
        <v>33687</v>
      </c>
      <c r="G62" s="9">
        <f>SUM(G63+G64+G65+G66+G67+G68)</f>
        <v>44303</v>
      </c>
    </row>
    <row r="63" spans="1:7" ht="17.25" customHeight="1">
      <c r="A63" s="4"/>
      <c r="B63" s="18" t="s">
        <v>35</v>
      </c>
      <c r="C63" s="55">
        <v>10</v>
      </c>
      <c r="D63" s="49">
        <v>740</v>
      </c>
      <c r="E63" s="49">
        <v>870</v>
      </c>
      <c r="F63" s="75">
        <v>853</v>
      </c>
      <c r="G63" s="48">
        <v>953</v>
      </c>
    </row>
    <row r="64" spans="1:7" ht="14.25">
      <c r="A64" s="15"/>
      <c r="B64" s="26" t="s">
        <v>53</v>
      </c>
      <c r="C64" s="19">
        <v>20</v>
      </c>
      <c r="D64" s="62">
        <v>11101</v>
      </c>
      <c r="E64" s="62">
        <v>12718</v>
      </c>
      <c r="F64" s="36">
        <v>9918</v>
      </c>
      <c r="G64" s="58">
        <v>10810</v>
      </c>
    </row>
    <row r="65" spans="1:7" ht="18" customHeight="1">
      <c r="A65" s="15"/>
      <c r="B65" s="26" t="s">
        <v>14</v>
      </c>
      <c r="C65" s="19">
        <v>55</v>
      </c>
      <c r="D65" s="62">
        <v>3276</v>
      </c>
      <c r="E65" s="62">
        <v>2539</v>
      </c>
      <c r="F65" s="36">
        <v>2080</v>
      </c>
      <c r="G65" s="58">
        <v>1531</v>
      </c>
    </row>
    <row r="66" spans="1:7" ht="18" customHeight="1">
      <c r="A66" s="15"/>
      <c r="B66" s="26" t="s">
        <v>13</v>
      </c>
      <c r="C66" s="19">
        <v>56</v>
      </c>
      <c r="D66" s="62">
        <v>0</v>
      </c>
      <c r="E66" s="62">
        <v>0</v>
      </c>
      <c r="F66" s="36">
        <v>0</v>
      </c>
      <c r="G66" s="58">
        <v>50</v>
      </c>
    </row>
    <row r="67" spans="1:7" ht="18" customHeight="1">
      <c r="A67" s="15"/>
      <c r="B67" s="26" t="s">
        <v>40</v>
      </c>
      <c r="C67" s="19">
        <v>57</v>
      </c>
      <c r="D67" s="62">
        <v>18</v>
      </c>
      <c r="E67" s="62">
        <v>11</v>
      </c>
      <c r="F67" s="36">
        <v>9</v>
      </c>
      <c r="G67" s="58">
        <v>18</v>
      </c>
    </row>
    <row r="68" spans="1:7" ht="13.5" customHeight="1">
      <c r="A68" s="15"/>
      <c r="B68" s="26" t="s">
        <v>10</v>
      </c>
      <c r="C68" s="19">
        <v>71</v>
      </c>
      <c r="D68" s="62">
        <v>28036</v>
      </c>
      <c r="E68" s="62">
        <v>26352</v>
      </c>
      <c r="F68" s="36">
        <v>20829</v>
      </c>
      <c r="G68" s="30">
        <v>30941</v>
      </c>
    </row>
    <row r="69" spans="1:7" ht="14.25" hidden="1">
      <c r="A69" s="15"/>
      <c r="B69" s="26" t="s">
        <v>74</v>
      </c>
      <c r="C69" s="19"/>
      <c r="D69" s="62"/>
      <c r="E69" s="62"/>
      <c r="F69" s="36"/>
      <c r="G69" s="71"/>
    </row>
    <row r="70" spans="1:7" ht="0.75" customHeight="1" hidden="1">
      <c r="A70" s="15"/>
      <c r="B70" s="26" t="s">
        <v>33</v>
      </c>
      <c r="C70" s="19"/>
      <c r="D70" s="62"/>
      <c r="E70" s="62"/>
      <c r="F70" s="36"/>
      <c r="G70" s="71"/>
    </row>
    <row r="71" spans="1:7" ht="12.75" customHeight="1">
      <c r="A71" s="56"/>
      <c r="B71" s="72" t="s">
        <v>15</v>
      </c>
      <c r="C71" s="63">
        <v>85</v>
      </c>
      <c r="D71" s="82">
        <v>0</v>
      </c>
      <c r="E71" s="82">
        <v>-3</v>
      </c>
      <c r="F71" s="64">
        <v>-2</v>
      </c>
      <c r="G71" s="79"/>
    </row>
    <row r="72" spans="1:7" ht="19.5" customHeight="1">
      <c r="A72" s="39" t="s">
        <v>43</v>
      </c>
      <c r="B72" s="67" t="s">
        <v>44</v>
      </c>
      <c r="C72" s="10" t="s">
        <v>45</v>
      </c>
      <c r="D72" s="41">
        <f>SUM(D74+D75+D76)</f>
        <v>16363</v>
      </c>
      <c r="E72" s="41">
        <f>SUM(E74+E75+E76)</f>
        <v>21041</v>
      </c>
      <c r="F72" s="52">
        <f>SUM(F74+F75+F76)</f>
        <v>17117</v>
      </c>
      <c r="G72" s="9">
        <f>SUM(G74+G75+G76)</f>
        <v>26736</v>
      </c>
    </row>
    <row r="73" spans="1:7" ht="0.75" customHeight="1">
      <c r="A73" s="4"/>
      <c r="B73" s="18" t="s">
        <v>12</v>
      </c>
      <c r="C73" s="55"/>
      <c r="D73" s="49"/>
      <c r="E73" s="49"/>
      <c r="F73" s="75"/>
      <c r="G73" s="79">
        <v>4500</v>
      </c>
    </row>
    <row r="74" spans="1:7" ht="15" customHeight="1">
      <c r="A74" s="15"/>
      <c r="B74" s="26" t="s">
        <v>53</v>
      </c>
      <c r="C74" s="19">
        <v>20</v>
      </c>
      <c r="D74" s="62">
        <v>4500</v>
      </c>
      <c r="E74" s="62">
        <v>5500</v>
      </c>
      <c r="F74" s="36">
        <v>5043</v>
      </c>
      <c r="G74" s="78">
        <v>4670</v>
      </c>
    </row>
    <row r="75" spans="1:7" ht="18" customHeight="1">
      <c r="A75" s="15"/>
      <c r="B75" s="26" t="s">
        <v>14</v>
      </c>
      <c r="C75" s="19">
        <v>55</v>
      </c>
      <c r="D75" s="62">
        <v>1540</v>
      </c>
      <c r="E75" s="62">
        <v>2125</v>
      </c>
      <c r="F75" s="36">
        <v>1752</v>
      </c>
      <c r="G75" s="71">
        <v>4540</v>
      </c>
    </row>
    <row r="76" spans="1:7" ht="18.75" customHeight="1">
      <c r="A76" s="56"/>
      <c r="B76" s="72" t="s">
        <v>10</v>
      </c>
      <c r="C76" s="63">
        <v>71</v>
      </c>
      <c r="D76" s="82">
        <v>10323</v>
      </c>
      <c r="E76" s="82">
        <v>13416</v>
      </c>
      <c r="F76" s="64">
        <v>10322</v>
      </c>
      <c r="G76" s="81">
        <v>17526</v>
      </c>
    </row>
    <row r="77" spans="1:7" ht="19.5" customHeight="1">
      <c r="A77" s="39" t="s">
        <v>31</v>
      </c>
      <c r="B77" s="67" t="s">
        <v>32</v>
      </c>
      <c r="C77" s="10" t="s">
        <v>34</v>
      </c>
      <c r="D77" s="41">
        <f>SUM(D78+D79+D80)</f>
        <v>51236</v>
      </c>
      <c r="E77" s="41">
        <f>SUM(E78+E79+E80)</f>
        <v>71575</v>
      </c>
      <c r="F77" s="52">
        <f>SUM(F78+F79+F80)</f>
        <v>67762</v>
      </c>
      <c r="G77" s="9">
        <f>SUM(G78+G79+G80)</f>
        <v>44568</v>
      </c>
    </row>
    <row r="78" spans="1:7" ht="15" customHeight="1">
      <c r="A78" s="4"/>
      <c r="B78" s="18" t="s">
        <v>72</v>
      </c>
      <c r="C78" s="55">
        <v>40</v>
      </c>
      <c r="D78" s="49">
        <v>40400</v>
      </c>
      <c r="E78" s="49">
        <v>54213</v>
      </c>
      <c r="F78" s="75">
        <v>51917</v>
      </c>
      <c r="G78" s="71">
        <v>36913</v>
      </c>
    </row>
    <row r="79" spans="1:7" ht="14.25" customHeight="1">
      <c r="A79" s="15"/>
      <c r="B79" s="26" t="s">
        <v>14</v>
      </c>
      <c r="C79" s="19">
        <v>55</v>
      </c>
      <c r="D79" s="62">
        <v>964</v>
      </c>
      <c r="E79" s="62">
        <v>1062</v>
      </c>
      <c r="F79" s="36">
        <v>1058</v>
      </c>
      <c r="G79" s="33">
        <v>1062</v>
      </c>
    </row>
    <row r="80" spans="1:7" ht="13.5" customHeight="1">
      <c r="A80" s="56"/>
      <c r="B80" s="72" t="s">
        <v>10</v>
      </c>
      <c r="C80" s="63">
        <v>71</v>
      </c>
      <c r="D80" s="82">
        <v>9872</v>
      </c>
      <c r="E80" s="82">
        <v>16300</v>
      </c>
      <c r="F80" s="64">
        <v>14787</v>
      </c>
      <c r="G80" s="78">
        <v>6593</v>
      </c>
    </row>
    <row r="81" spans="1:7" ht="18.75" customHeight="1">
      <c r="A81" s="39" t="s">
        <v>51</v>
      </c>
      <c r="B81" s="67" t="s">
        <v>52</v>
      </c>
      <c r="C81" s="10" t="s">
        <v>54</v>
      </c>
      <c r="D81" s="41">
        <f>SUM(D82+D83+D85+D86)</f>
        <v>43512</v>
      </c>
      <c r="E81" s="41">
        <f>SUM(E82+E83+E85+E86)</f>
        <v>50506</v>
      </c>
      <c r="F81" s="52">
        <f>SUM(F82+F83+F85+F86)</f>
        <v>44375</v>
      </c>
      <c r="G81" s="9">
        <f>SUM(G82+G83+G84+G85)</f>
        <v>46303</v>
      </c>
    </row>
    <row r="82" spans="1:7" ht="12.75" customHeight="1">
      <c r="A82" s="4"/>
      <c r="B82" s="18" t="s">
        <v>23</v>
      </c>
      <c r="C82" s="55">
        <v>20</v>
      </c>
      <c r="D82" s="49">
        <v>15112</v>
      </c>
      <c r="E82" s="49">
        <v>15122</v>
      </c>
      <c r="F82" s="75">
        <v>12515</v>
      </c>
      <c r="G82" s="79">
        <v>12000</v>
      </c>
    </row>
    <row r="83" spans="1:7" ht="16.5" customHeight="1">
      <c r="A83" s="15"/>
      <c r="B83" s="26" t="s">
        <v>72</v>
      </c>
      <c r="C83" s="19">
        <v>40</v>
      </c>
      <c r="D83" s="62">
        <v>15000</v>
      </c>
      <c r="E83" s="62">
        <v>22000</v>
      </c>
      <c r="F83" s="36">
        <v>20651</v>
      </c>
      <c r="G83" s="71">
        <v>18000</v>
      </c>
    </row>
    <row r="84" spans="1:7" ht="16.5" customHeight="1">
      <c r="A84" s="15"/>
      <c r="B84" s="26" t="s">
        <v>13</v>
      </c>
      <c r="C84" s="19">
        <v>56</v>
      </c>
      <c r="D84" s="62">
        <v>0</v>
      </c>
      <c r="E84" s="62">
        <v>0</v>
      </c>
      <c r="F84" s="36">
        <v>0</v>
      </c>
      <c r="G84" s="71">
        <v>2000</v>
      </c>
    </row>
    <row r="85" spans="1:7" ht="14.25" customHeight="1">
      <c r="A85" s="15"/>
      <c r="B85" s="26" t="s">
        <v>10</v>
      </c>
      <c r="C85" s="19">
        <v>71</v>
      </c>
      <c r="D85" s="62">
        <v>13400</v>
      </c>
      <c r="E85" s="62">
        <v>13394</v>
      </c>
      <c r="F85" s="36">
        <v>11218</v>
      </c>
      <c r="G85" s="33">
        <v>14303</v>
      </c>
    </row>
    <row r="86" spans="1:7" ht="14.25" customHeight="1">
      <c r="A86" s="56"/>
      <c r="B86" s="72" t="s">
        <v>15</v>
      </c>
      <c r="C86" s="63">
        <v>85</v>
      </c>
      <c r="D86" s="82">
        <v>0</v>
      </c>
      <c r="E86" s="82">
        <v>-10</v>
      </c>
      <c r="F86" s="64">
        <v>-9</v>
      </c>
      <c r="G86" s="78"/>
    </row>
    <row r="87" spans="1:7" ht="21.75" customHeight="1">
      <c r="A87" s="39" t="s">
        <v>8</v>
      </c>
      <c r="B87" s="67" t="s">
        <v>9</v>
      </c>
      <c r="C87" s="10" t="s">
        <v>11</v>
      </c>
      <c r="D87" s="41">
        <f>SUM(D88+D89)</f>
        <v>2920</v>
      </c>
      <c r="E87" s="41">
        <f>SUM(E88+E89)</f>
        <v>2120</v>
      </c>
      <c r="F87" s="52">
        <f>SUM(F88+F89)</f>
        <v>1427</v>
      </c>
      <c r="G87" s="9">
        <f>SUM(G88+G89)</f>
        <v>2435</v>
      </c>
    </row>
    <row r="88" spans="1:7" ht="14.25">
      <c r="A88" s="4"/>
      <c r="B88" s="18" t="s">
        <v>14</v>
      </c>
      <c r="C88" s="55">
        <v>55</v>
      </c>
      <c r="D88" s="49">
        <v>2000</v>
      </c>
      <c r="E88" s="49">
        <v>2000</v>
      </c>
      <c r="F88" s="75">
        <v>1307</v>
      </c>
      <c r="G88" s="71">
        <v>2435</v>
      </c>
    </row>
    <row r="89" spans="1:7" ht="15">
      <c r="A89" s="27"/>
      <c r="B89" s="43" t="s">
        <v>22</v>
      </c>
      <c r="C89" s="31">
        <v>80</v>
      </c>
      <c r="D89" s="29">
        <v>920</v>
      </c>
      <c r="E89" s="29">
        <v>120</v>
      </c>
      <c r="F89" s="8">
        <v>120</v>
      </c>
      <c r="G89" s="51"/>
    </row>
    <row r="90" spans="1:7" ht="14.25">
      <c r="A90" s="1"/>
      <c r="B90" s="1"/>
      <c r="C90" s="1"/>
      <c r="D90" s="3"/>
      <c r="E90" s="3"/>
      <c r="F90" s="3"/>
      <c r="G90" s="3"/>
    </row>
    <row r="91" spans="1:7" ht="14.25">
      <c r="A91" s="1"/>
      <c r="B91" s="1"/>
      <c r="C91" s="7"/>
      <c r="D91" s="1"/>
      <c r="E91" s="1"/>
      <c r="F91" s="1"/>
      <c r="G91" s="1"/>
    </row>
    <row r="92" spans="1:7" ht="14.25">
      <c r="A92" s="1"/>
      <c r="B92" s="1"/>
      <c r="C92" s="7"/>
      <c r="D92" s="1"/>
      <c r="E92" s="1"/>
      <c r="F92" s="1"/>
      <c r="G92" s="1"/>
    </row>
    <row r="93" spans="1:7" ht="14.25">
      <c r="A93" s="1"/>
      <c r="B93" s="34"/>
      <c r="C93" s="44"/>
      <c r="D93" s="34"/>
      <c r="E93" s="34"/>
      <c r="F93" s="34"/>
      <c r="G93" s="1"/>
    </row>
    <row r="94" spans="1:7" ht="14.25">
      <c r="A94" s="1"/>
      <c r="B94" s="21"/>
      <c r="C94" s="44"/>
      <c r="D94" s="1"/>
      <c r="E94" s="1"/>
      <c r="F94" s="1"/>
      <c r="G94" s="1"/>
    </row>
    <row r="95" spans="2:3" ht="15">
      <c r="B95" s="66"/>
      <c r="C95" s="66"/>
    </row>
    <row r="97" ht="15">
      <c r="G97" s="23"/>
    </row>
    <row r="98" ht="15">
      <c r="G98" s="23"/>
    </row>
  </sheetData>
  <sheetProtection/>
  <printOptions/>
  <pageMargins left="1.15" right="0.5" top="0.25" bottom="0.25" header="0.5" footer="0.5"/>
  <pageSetup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Financiar1</dc:creator>
  <cp:keywords/>
  <dc:description/>
  <cp:lastModifiedBy>Financiar1</cp:lastModifiedBy>
  <cp:lastPrinted>2009-03-16T08:18:48Z</cp:lastPrinted>
  <dcterms:created xsi:type="dcterms:W3CDTF">2009-01-09T08:24:17Z</dcterms:created>
  <dcterms:modified xsi:type="dcterms:W3CDTF">2009-03-16T08:32:56Z</dcterms:modified>
  <cp:category/>
  <cp:version/>
  <cp:contentType/>
  <cp:contentStatus/>
</cp:coreProperties>
</file>