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10" windowHeight="7215" tabRatio="609" activeTab="0"/>
  </bookViews>
  <sheets>
    <sheet name="BL" sheetId="1" r:id="rId1"/>
    <sheet name="FEN" sheetId="2" r:id="rId2"/>
  </sheets>
  <definedNames>
    <definedName name="_xlnm.Print_Titles" localSheetId="0">'BL'!$8:$10</definedName>
  </definedNames>
  <calcPr fullCalcOnLoad="1"/>
</workbook>
</file>

<file path=xl/sharedStrings.xml><?xml version="1.0" encoding="utf-8"?>
<sst xmlns="http://schemas.openxmlformats.org/spreadsheetml/2006/main" count="232" uniqueCount="144">
  <si>
    <t>DOTARI SI PLATI PROIECTE</t>
  </si>
  <si>
    <t xml:space="preserve">PROGRAMUL </t>
  </si>
  <si>
    <t>CAP.84.-Strazi</t>
  </si>
  <si>
    <t>OBIECTIVE IN CONTINUARE</t>
  </si>
  <si>
    <t>de realizat</t>
  </si>
  <si>
    <t>Alte surse</t>
  </si>
  <si>
    <t>NOMINALIZAREA OBIECTIVELOR</t>
  </si>
  <si>
    <t xml:space="preserve"> DE INVESTIŢII, DOTĂRI ŞI ALTE CHELTUIELI DE INVESTIŢII</t>
  </si>
  <si>
    <t>REALIZAT</t>
  </si>
  <si>
    <t xml:space="preserve">REST </t>
  </si>
  <si>
    <t>BUGET LOCAL</t>
  </si>
  <si>
    <t>TOTAL</t>
  </si>
  <si>
    <t>NR.</t>
  </si>
  <si>
    <t xml:space="preserve"> CRT.</t>
  </si>
  <si>
    <t>A</t>
  </si>
  <si>
    <t>OBIECTIVE ÎN CONTINUARE</t>
  </si>
  <si>
    <t>C</t>
  </si>
  <si>
    <t>CAP.65.- INVATAMANT</t>
  </si>
  <si>
    <t>CAP.66.-SANATATE</t>
  </si>
  <si>
    <t>mii lei</t>
  </si>
  <si>
    <t xml:space="preserve">CAP.70.02.50 TOTAL-Alte servicii comunale </t>
  </si>
  <si>
    <t xml:space="preserve">garantii </t>
  </si>
  <si>
    <t xml:space="preserve">Credite angajamente </t>
  </si>
  <si>
    <t xml:space="preserve">CAP.51.-Autoritati publice executive </t>
  </si>
  <si>
    <t>CAP.61.02.05</t>
  </si>
  <si>
    <t>Gradinita 8 sali grupa Micro 20-Gradinita nr.58 H.C.L.nr.127/2007</t>
  </si>
  <si>
    <t>Extindere Gradinita nr.5 H.C.L.nr.49/2008</t>
  </si>
  <si>
    <t xml:space="preserve">Modernizare Baia Comunala -bazin inot H.C.L.nr.14/2007                                                                                                                                                                                                         </t>
  </si>
  <si>
    <t>Modernizare Gradina Publica
H.C.L.nr.405/2009</t>
  </si>
  <si>
    <t>Amenajare locuri de joaca pentru copii in municipiul Galati H.C.L.nr.118/2010,H.C.L.nr.149/2011</t>
  </si>
  <si>
    <t>Modernizare Stadion Gloria
H.C.L.nr.494/2009</t>
  </si>
  <si>
    <t xml:space="preserve">DOTARI SI PLATI PROIECTE                                                                                                                                                                                                    </t>
  </si>
  <si>
    <t>CAP.68. - Asistenta Sociala</t>
  </si>
  <si>
    <t xml:space="preserve">CAP. 70.02.03.-Locuinte </t>
  </si>
  <si>
    <t>Blocul A4-locuinte si spatii comerciale la parter, str.Traian,HCL nr.437/2005</t>
  </si>
  <si>
    <t>DOTĂRI ŞI PLĂŢI PROIECTE</t>
  </si>
  <si>
    <t>CAP. 70.02.05.-Alimentare  cu apa .</t>
  </si>
  <si>
    <t>L.T.E.-cartier Siret-Gospodarie apa si retele distributie HCL nr.199/2003</t>
  </si>
  <si>
    <t>L.T.E.-cartier Siret-conducte aductiune tr.Barbosi, Micro 19-Dig HCL nr.199/2003</t>
  </si>
  <si>
    <t xml:space="preserve">CAP.70.02.06- </t>
  </si>
  <si>
    <t>Extindere iluminat public                                                                                                                                    HCL nr.7/2006</t>
  </si>
  <si>
    <t>L.T.E.Parc Industrial H.C.L.359/2007</t>
  </si>
  <si>
    <t xml:space="preserve">Amenajare depozit de materiale si baza de ecarisaj str.Zimbrului H.C.L.nr. 17/2009                                                                                                                                                                             </t>
  </si>
  <si>
    <t>CAP.74.02.05.-SALUBRIZARE</t>
  </si>
  <si>
    <t>Puncte de colectare gunoi in municipiul Galati etapa I H.C.L. nr.369/2011</t>
  </si>
  <si>
    <t>CAP.74.02.06-Canalizarea si tratarea apelor reziduale</t>
  </si>
  <si>
    <t>L.T.E.cartier Siret-retele canaliz.ape pluviale
HCL nr.199/2003</t>
  </si>
  <si>
    <t>L.T.E.-cartier Siret -retele canalizare ape menajere HCLnr.199/2003</t>
  </si>
  <si>
    <t>L.T.E.-cartier Siret -statie epurareHCL199/2003</t>
  </si>
  <si>
    <t>CAP.81.-Energie termica</t>
  </si>
  <si>
    <t>Reabilitare, modernizare retele termice (incalzire, a.c.m., recirculatie)  H.C.L.nr.28/2004 ,H.C.L.nr.299/2008</t>
  </si>
  <si>
    <t xml:space="preserve">Reabilitare si modernizare puncte termice 
  H.C.L. nr.29/2004 ,H.C.L.nr.312/2008                                                                                                                                                        </t>
  </si>
  <si>
    <t xml:space="preserve">Modernizare str.Unirii H.C.L.nr.118/2001
H.C.L.nr.443/2009                                                                                                                                                                                                     </t>
  </si>
  <si>
    <t>Modernizari strazi  Valea Orasului                                                                                                 H.C.L. nr.421/2002</t>
  </si>
  <si>
    <t xml:space="preserve">L.T.E.-cartier Siret zona 1, etapa 1.1 drumuri si sistematizare verticala  H.C.L.nr.198/2003                                                                                                                                                                   </t>
  </si>
  <si>
    <t>Drum acces statie sortare 
H.C.L.nr.112/2009</t>
  </si>
  <si>
    <t>Modenizare str.Democratiei H.C.L.nr.53/2008</t>
  </si>
  <si>
    <t xml:space="preserve">Modernizare str.Plugului  H.C.L.nr.118/2001                                                                                                                                                                                                                    </t>
  </si>
  <si>
    <t>Parcare Drum de Centura
H.C.L.nr.494/2009</t>
  </si>
  <si>
    <t>Modernizare str. Tineretului nr. 2,3 
 H.C.L.nr. 118/2001</t>
  </si>
  <si>
    <t xml:space="preserve">Modernizare strazi in municipiul Galati asfaltare
H.C.L.nr.560/2010 </t>
  </si>
  <si>
    <t>Modernizare str.Traian intre str.Brailei si Metro
H.C.L.nr.33/2011</t>
  </si>
  <si>
    <t>Parcari supraetajate ,H.C.L. nr.333/2011</t>
  </si>
  <si>
    <t>urbane solide in municipiul Galati</t>
  </si>
  <si>
    <t>H.C.L.nr.395/2005</t>
  </si>
  <si>
    <t>Managementul  integrat al deseurilor</t>
  </si>
  <si>
    <t>MUNICIPIUL GALATI</t>
  </si>
  <si>
    <t>Centrul multifunctional pentru tineri aflati  in situatii de risc H.C.Lnr.494/2009</t>
  </si>
  <si>
    <t>Reabilitare, modernizare fantani arteziene</t>
  </si>
  <si>
    <t>etapa I, H.C.L.nr.3/31.01.2012</t>
  </si>
  <si>
    <t xml:space="preserve">CAP. 67.02.05.-CULTURA,RECREERE SI RELIGIE </t>
  </si>
  <si>
    <t>CAP.67.02.03-CULTURA,RECREERE,RELIGIE</t>
  </si>
  <si>
    <t>Parc industrial Zona Libera H.C.L.185/2003</t>
  </si>
  <si>
    <t>Modernizarea si reabilitarea  Scolii  nr.9 ,,Calistrat Hogas''
H.C.L.nr.435/2009</t>
  </si>
  <si>
    <t xml:space="preserve">Gradinita nr. 24( 5 Sali grupa)   H.C.L.nr.221/2007                                                                                                                                                                                                                             </t>
  </si>
  <si>
    <t xml:space="preserve">VALOAREA </t>
  </si>
  <si>
    <t xml:space="preserve">CAP. 65.02-INVATAMANT </t>
  </si>
  <si>
    <t>CAP. 67.02.05.-CULTURA,RECREERE,RELIGIE</t>
  </si>
  <si>
    <t>Municipiul Galati</t>
  </si>
  <si>
    <t>CAP.68.</t>
  </si>
  <si>
    <t>CENTRUL MULTIFUNCTIONAL DE SERVICII</t>
  </si>
  <si>
    <t>SOCIALE GALATI</t>
  </si>
  <si>
    <t>Infiintarea centrului Alzheimer si reabilitarea</t>
  </si>
  <si>
    <t>serviciilor conexe Centrului Multifunctional</t>
  </si>
  <si>
    <t>H.C.L.nr.26/2012</t>
  </si>
  <si>
    <t xml:space="preserve">                                               OBIECTIVELOR DE INVESTITII PROPUSE A SE EXECUTA IN ANUL 2013</t>
  </si>
  <si>
    <t>VALOAREA TOTALA ACTUALIZATA la 31.12.2012</t>
  </si>
  <si>
    <t xml:space="preserve"> LA 31.12.2012</t>
  </si>
  <si>
    <t xml:space="preserve">                                               OBIECTIVELOR DE INVESTITII PROPUSE A SE EXECUTA IN ANUL 2013 DIN FONDURI STRUCTURALE</t>
  </si>
  <si>
    <t>TOTALĂ ACTUALIZATĂ la 31.12.2012</t>
  </si>
  <si>
    <t xml:space="preserve">Buget 
 2013
</t>
  </si>
  <si>
    <t>Modernizare Parc Rizer H.C.L.nr.443/2009</t>
  </si>
  <si>
    <t>Modernizare Aleea Trandafirilor H.C.L.nr.46/2000</t>
  </si>
  <si>
    <t xml:space="preserve">Buget 
</t>
  </si>
  <si>
    <t>Extindere iluminat cartier Traian Nord intre Aleea Meteo-Metro Galati H.C.L.nr.493/2009</t>
  </si>
  <si>
    <t>Deviere colector de canaliz. str.Prel.Brailei -str.Brailei  HCL nr.7/2006</t>
  </si>
  <si>
    <t>L.T.E.(utilitati) Seminarul Teologic Sf.Apostol Andrei H.C.L.nr.33/2011</t>
  </si>
  <si>
    <t>Modernizare str.Rizer                                                                                                                         H.C.L. nr.46/2000</t>
  </si>
  <si>
    <t>OBIECTIVE NOI</t>
  </si>
  <si>
    <t>B</t>
  </si>
  <si>
    <t>Sistem de management al documentelor , arhiva electronica si managementul relatiei cu cetatenii 
H.C.L.nr.</t>
  </si>
  <si>
    <t>Reabilitare Viaduct Sidex  etapa I,
H.C.L.nr.106/2012</t>
  </si>
  <si>
    <t xml:space="preserve">OBIECTIVE NOI </t>
  </si>
  <si>
    <t>OBIECTIV NOU</t>
  </si>
  <si>
    <t>Introducere canalizare str.Romana tronson str.Brailei-str.Armata Poporului H.C.L.nr.202/2012</t>
  </si>
  <si>
    <t>Iluminat public  cartier Dimitrie Cantemir,
zona 1,1 C H.C.L.nr.28/2010</t>
  </si>
  <si>
    <t>Modernizare strazi Micro 17, 
etapa II,H.C.L.nr.369/2011</t>
  </si>
  <si>
    <t>Contorizare camine Colegiul Tehnic Aurel Vlaicu
H.C.L.nr.26/2013</t>
  </si>
  <si>
    <t>Alimentare cu apa  si introducere canalizare cartier Barbosi ,H.C.L. nr.510/2006</t>
  </si>
  <si>
    <t>Modernizare strada Anghel Saligny tronson strada Prelungirea Brailei si strada Arges H.C.L.nr.17/2009</t>
  </si>
  <si>
    <t>Resistematizare drum DN 2B Tirighina -Galati
H.C.L.nr.333/2011</t>
  </si>
  <si>
    <t>Amenajare alei acces Micro 19
 H.C.L. nr. 53/2008</t>
  </si>
  <si>
    <t>Modernizare Parc Oraselul Copiilor, Tiglina I 
H.C.L.nr.</t>
  </si>
  <si>
    <t>Modernizare strada Anghel Saligny intre strada Gh.Asachi si strada Basarabiei H.C.L.nr.</t>
  </si>
  <si>
    <t>Reabilitare retele termice exterioare aferente Colegiului   Tehnic ,,Traian Vuia'' H.C.L.nr.22/2013</t>
  </si>
  <si>
    <t>Refacere cos fum centrala termica Colegiul Tehnic ,,Traian'' H.C.L.nr. 369/2011</t>
  </si>
  <si>
    <t>L.T.E.locuinte cartier Filesti</t>
  </si>
  <si>
    <t>H.C.L.nr.21/2008</t>
  </si>
  <si>
    <t>Retea energie electrica lac Vanatori , H.C.L.nr.</t>
  </si>
  <si>
    <t>Scara exterioara Gradinita cu program prelungit ,,Licurici'' H.C.L.nr.23/2013</t>
  </si>
  <si>
    <t>Scara exterioara Gradinita cu program prelungit ,,Codruta''   H.C.L.nr.28/2013</t>
  </si>
  <si>
    <t>Modernizare strada Pictor Isser H.C.Lnr.14/2008</t>
  </si>
  <si>
    <t>Extindere Grup Scolar Elena Doamna si modernizarea utilitatilor existente H.C.L.nr.161/2008</t>
  </si>
  <si>
    <t>Reabilitare Colegiul Economic ,,Virgil Madgearu'',municipiul Galati  H.C.L.nr.14/2008</t>
  </si>
  <si>
    <t>Amenajare birouri arhiva  strada Traian nr.254 H.C.L.nr.21/2008</t>
  </si>
  <si>
    <t>Modernizare  strazi cartier Traian Nord .etapa II H.C.L.nr.443/2009</t>
  </si>
  <si>
    <t>Extindere iluminat Catusa H.C.L.nr.493/2009</t>
  </si>
  <si>
    <t>Amenajare scuar bd.Galati- strada Otelarilor H.C.L.nr.677/2009</t>
  </si>
  <si>
    <t>Retea electrica iluminat festiv H.C.L.nr.463/2009</t>
  </si>
  <si>
    <t>Montare puncte aprindere iluminta H.C.L.nr.464/2009</t>
  </si>
  <si>
    <t>CAP.54-EVIDENTA POPULATIEI</t>
  </si>
  <si>
    <t>Amenajare scuar strada Brailei-Inel de Rocada
H.C.L.nr.</t>
  </si>
  <si>
    <t>etapa II, H.C.L.nr.</t>
  </si>
  <si>
    <t>Modernizare strada Traian (reabilitare retele) H.C.L.nr.</t>
  </si>
  <si>
    <r>
      <t>Modernizare Parc Rizer            
     HCL nr.7/2006,H.C.L.nr.443/2009(</t>
    </r>
    <r>
      <rPr>
        <b/>
        <sz val="10"/>
        <color indexed="8"/>
        <rFont val="Arial"/>
        <family val="2"/>
      </rPr>
      <t>FEN)</t>
    </r>
  </si>
  <si>
    <r>
      <t>Modernizare Gradina Publica
H.C.L.nr.405/2009(</t>
    </r>
    <r>
      <rPr>
        <b/>
        <sz val="10"/>
        <color indexed="8"/>
        <rFont val="Arial"/>
        <family val="2"/>
      </rPr>
      <t>FEN)</t>
    </r>
  </si>
  <si>
    <r>
      <t>Modernizare centru multifunctional de servicii socio-medicale pentru persoane varstnice
H.C.L.nr.405/2009(</t>
    </r>
    <r>
      <rPr>
        <b/>
        <sz val="10"/>
        <color indexed="8"/>
        <rFont val="Arial"/>
        <family val="2"/>
      </rPr>
      <t>FEN)</t>
    </r>
  </si>
  <si>
    <r>
      <t>Modernizarea si extinderea centrului multifunctional de recuperare Kids
H.C.L. nr.380/2009</t>
    </r>
    <r>
      <rPr>
        <b/>
        <sz val="10"/>
        <color indexed="8"/>
        <rFont val="Arial"/>
        <family val="2"/>
      </rPr>
      <t>(FEN)</t>
    </r>
  </si>
  <si>
    <r>
      <t>de Servicii Sociale Galati (</t>
    </r>
    <r>
      <rPr>
        <b/>
        <sz val="10"/>
        <color indexed="8"/>
        <rFont val="Arial"/>
        <family val="2"/>
      </rPr>
      <t xml:space="preserve">FEN) </t>
    </r>
    <r>
      <rPr>
        <sz val="10"/>
        <color indexed="8"/>
        <rFont val="Arial"/>
        <family val="2"/>
      </rPr>
      <t>H.C.L.nr.669/2009</t>
    </r>
  </si>
  <si>
    <r>
      <t>Modernizare (linii tramvai) str.Stadionului,Otelarilor Gh.Asachi -str.Frunzei,H.C.L.nr.331/2008,
H.C.L.nr.405/2009(</t>
    </r>
    <r>
      <rPr>
        <b/>
        <sz val="9"/>
        <color indexed="8"/>
        <rFont val="Arial"/>
        <family val="2"/>
      </rPr>
      <t>FEN)</t>
    </r>
  </si>
  <si>
    <r>
      <t>Modernizare str.Unirii H.C.L.nr.118/2001,H.C.L.nr.443/2009(</t>
    </r>
    <r>
      <rPr>
        <b/>
        <sz val="10"/>
        <color indexed="8"/>
        <rFont val="Arial"/>
        <family val="2"/>
      </rPr>
      <t>FEN)</t>
    </r>
  </si>
  <si>
    <r>
      <t>Parcare Drum de Centura (</t>
    </r>
    <r>
      <rPr>
        <b/>
        <sz val="9"/>
        <color indexed="8"/>
        <rFont val="Arial"/>
        <family val="2"/>
      </rPr>
      <t>FEN)</t>
    </r>
    <r>
      <rPr>
        <sz val="9"/>
        <color indexed="8"/>
        <rFont val="Arial"/>
        <family val="2"/>
      </rPr>
      <t xml:space="preserve">
H.C.L.nr.494/2009</t>
    </r>
  </si>
  <si>
    <t xml:space="preserve">ANEXA IV b </t>
  </si>
  <si>
    <t xml:space="preserve">Anexa IV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</si>
</sst>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#.00"/>
    <numFmt numFmtId="175" formatCode="#,###.0"/>
    <numFmt numFmtId="176" formatCode="0.0"/>
    <numFmt numFmtId="177" formatCode="mm/dd/yy"/>
    <numFmt numFmtId="178" formatCode="dd/mm/yy"/>
    <numFmt numFmtId="179" formatCode="00000"/>
    <numFmt numFmtId="180" formatCode="#,#\ ??"/>
    <numFmt numFmtId="181" formatCode="#,###,000"/>
    <numFmt numFmtId="182" formatCode="#,##0.0"/>
    <numFmt numFmtId="183" formatCode="##,###,###"/>
    <numFmt numFmtId="184" formatCode="0.0000;[Red]0.0000"/>
    <numFmt numFmtId="185" formatCode="########"/>
    <numFmt numFmtId="186" formatCode="#,##0_ ;[Red]\-#,##0\ "/>
    <numFmt numFmtId="187" formatCode="##.###.###"/>
    <numFmt numFmtId="188" formatCode="###,###,###"/>
    <numFmt numFmtId="189" formatCode="#,###"/>
    <numFmt numFmtId="190" formatCode="####"/>
    <numFmt numFmtId="191" formatCode="#,###.000"/>
    <numFmt numFmtId="192" formatCode="0.000"/>
    <numFmt numFmtId="193" formatCode="0.###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#.##0"/>
    <numFmt numFmtId="201" formatCode="#,##0.00\ &quot;lei&quot;"/>
    <numFmt numFmtId="202" formatCode="#,##0.0;[Red]#,##0.0"/>
    <numFmt numFmtId="203" formatCode="#,##0.00;[Red]#,##0.00"/>
    <numFmt numFmtId="204" formatCode="#,##0;[Red]#,##0"/>
    <numFmt numFmtId="205" formatCode="0;[Red]0"/>
    <numFmt numFmtId="206" formatCode="#,##0.\2\5"/>
    <numFmt numFmtId="207" formatCode="#,##0.\8\1\5"/>
    <numFmt numFmtId="208" formatCode="#,000.\8\1\5"/>
    <numFmt numFmtId="209" formatCode="0.000.000"/>
    <numFmt numFmtId="210" formatCode="#.##0.00"/>
    <numFmt numFmtId="211" formatCode="#,##0.000;[Red]#,##0.000"/>
    <numFmt numFmtId="212" formatCode="0###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145">
    <xf numFmtId="0" fontId="0" fillId="0" borderId="0" xfId="0" applyAlignment="1">
      <alignment/>
    </xf>
    <xf numFmtId="182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center" vertical="top"/>
      <protection locked="0"/>
    </xf>
    <xf numFmtId="182" fontId="1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 vertical="center" wrapText="1"/>
    </xf>
    <xf numFmtId="182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2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 vertical="top"/>
      <protection locked="0"/>
    </xf>
    <xf numFmtId="3" fontId="6" fillId="0" borderId="0" xfId="0" applyNumberFormat="1" applyFont="1" applyBorder="1" applyAlignment="1" applyProtection="1">
      <alignment vertical="top"/>
      <protection locked="0"/>
    </xf>
    <xf numFmtId="4" fontId="5" fillId="0" borderId="0" xfId="0" applyNumberFormat="1" applyFont="1" applyBorder="1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Border="1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4" fontId="1" fillId="0" borderId="0" xfId="0" applyNumberFormat="1" applyFont="1" applyBorder="1" applyAlignment="1" applyProtection="1">
      <alignment vertical="top"/>
      <protection locked="0"/>
    </xf>
    <xf numFmtId="3" fontId="1" fillId="0" borderId="0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4" fontId="6" fillId="0" borderId="0" xfId="0" applyNumberFormat="1" applyFont="1" applyBorder="1" applyAlignment="1" applyProtection="1">
      <alignment horizontal="right" vertical="top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4" fontId="9" fillId="2" borderId="0" xfId="0" applyNumberFormat="1" applyFont="1" applyFill="1" applyAlignment="1" applyProtection="1">
      <alignment/>
      <protection locked="0"/>
    </xf>
    <xf numFmtId="4" fontId="9" fillId="2" borderId="0" xfId="0" applyNumberFormat="1" applyFont="1" applyFill="1" applyAlignment="1" applyProtection="1">
      <alignment horizontal="center"/>
      <protection locked="0"/>
    </xf>
    <xf numFmtId="182" fontId="10" fillId="2" borderId="0" xfId="0" applyNumberFormat="1" applyFont="1" applyFill="1" applyAlignment="1" applyProtection="1">
      <alignment horizontal="center"/>
      <protection locked="0"/>
    </xf>
    <xf numFmtId="175" fontId="9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top" wrapText="1"/>
      <protection locked="0"/>
    </xf>
    <xf numFmtId="175" fontId="9" fillId="2" borderId="0" xfId="0" applyNumberFormat="1" applyFont="1" applyFill="1" applyAlignment="1" applyProtection="1">
      <alignment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4" fontId="9" fillId="2" borderId="2" xfId="0" applyNumberFormat="1" applyFont="1" applyFill="1" applyBorder="1" applyAlignment="1" applyProtection="1">
      <alignment horizontal="center" wrapText="1"/>
      <protection locked="0"/>
    </xf>
    <xf numFmtId="4" fontId="12" fillId="2" borderId="2" xfId="0" applyNumberFormat="1" applyFont="1" applyFill="1" applyBorder="1" applyAlignment="1" applyProtection="1">
      <alignment horizontal="center" vertical="top" wrapText="1"/>
      <protection locked="0"/>
    </xf>
    <xf numFmtId="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 vertical="top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4" fontId="12" fillId="2" borderId="4" xfId="0" applyNumberFormat="1" applyFont="1" applyFill="1" applyBorder="1" applyAlignment="1" applyProtection="1">
      <alignment horizontal="center" vertical="top" wrapText="1"/>
      <protection locked="0"/>
    </xf>
    <xf numFmtId="4" fontId="9" fillId="2" borderId="4" xfId="0" applyNumberFormat="1" applyFont="1" applyFill="1" applyBorder="1" applyAlignment="1" applyProtection="1">
      <alignment horizontal="center" vertical="top"/>
      <protection locked="0"/>
    </xf>
    <xf numFmtId="1" fontId="9" fillId="2" borderId="4" xfId="0" applyNumberFormat="1" applyFont="1" applyFill="1" applyBorder="1" applyAlignment="1" applyProtection="1">
      <alignment horizontal="center" vertical="top"/>
      <protection locked="0"/>
    </xf>
    <xf numFmtId="0" fontId="9" fillId="2" borderId="5" xfId="0" applyFont="1" applyFill="1" applyBorder="1" applyAlignment="1" applyProtection="1">
      <alignment horizontal="center" vertical="top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4" fontId="9" fillId="2" borderId="6" xfId="0" applyNumberFormat="1" applyFont="1" applyFill="1" applyBorder="1" applyAlignment="1" applyProtection="1">
      <alignment horizontal="center" vertical="top" wrapText="1"/>
      <protection locked="0"/>
    </xf>
    <xf numFmtId="4" fontId="9" fillId="2" borderId="6" xfId="0" applyNumberFormat="1" applyFont="1" applyFill="1" applyBorder="1" applyAlignment="1" applyProtection="1">
      <alignment horizontal="center" vertical="top"/>
      <protection locked="0"/>
    </xf>
    <xf numFmtId="4" fontId="9" fillId="2" borderId="6" xfId="0" applyNumberFormat="1" applyFont="1" applyFill="1" applyBorder="1" applyAlignment="1">
      <alignment horizontal="center"/>
    </xf>
    <xf numFmtId="175" fontId="9" fillId="2" borderId="6" xfId="0" applyNumberFormat="1" applyFont="1" applyFill="1" applyBorder="1" applyAlignment="1" applyProtection="1">
      <alignment horizontal="center" vertical="top" wrapText="1"/>
      <protection locked="0"/>
    </xf>
    <xf numFmtId="182" fontId="9" fillId="2" borderId="6" xfId="0" applyNumberFormat="1" applyFont="1" applyFill="1" applyBorder="1" applyAlignment="1" applyProtection="1">
      <alignment horizontal="right" vertical="top" wrapText="1"/>
      <protection locked="0"/>
    </xf>
    <xf numFmtId="0" fontId="9" fillId="2" borderId="7" xfId="0" applyFont="1" applyFill="1" applyBorder="1" applyAlignment="1" applyProtection="1">
      <alignment horizontal="center" vertical="top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4" fontId="11" fillId="2" borderId="2" xfId="0" applyNumberFormat="1" applyFont="1" applyFill="1" applyBorder="1" applyAlignment="1" applyProtection="1">
      <alignment vertical="top"/>
      <protection locked="0"/>
    </xf>
    <xf numFmtId="0" fontId="9" fillId="2" borderId="9" xfId="0" applyFont="1" applyFill="1" applyBorder="1" applyAlignment="1" applyProtection="1">
      <alignment horizontal="center" vertical="top"/>
      <protection locked="0"/>
    </xf>
    <xf numFmtId="0" fontId="13" fillId="2" borderId="10" xfId="0" applyFont="1" applyFill="1" applyBorder="1" applyAlignment="1" applyProtection="1">
      <alignment horizontal="center" vertical="top" wrapText="1"/>
      <protection locked="0"/>
    </xf>
    <xf numFmtId="4" fontId="11" fillId="2" borderId="10" xfId="0" applyNumberFormat="1" applyFont="1" applyFill="1" applyBorder="1" applyAlignment="1" applyProtection="1">
      <alignment vertical="top"/>
      <protection locked="0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4" fontId="10" fillId="2" borderId="10" xfId="0" applyNumberFormat="1" applyFont="1" applyFill="1" applyBorder="1" applyAlignment="1" applyProtection="1">
      <alignment vertical="top"/>
      <protection locked="0"/>
    </xf>
    <xf numFmtId="0" fontId="14" fillId="2" borderId="3" xfId="0" applyFont="1" applyFill="1" applyBorder="1" applyAlignment="1" applyProtection="1">
      <alignment horizontal="center" vertical="top"/>
      <protection locked="0"/>
    </xf>
    <xf numFmtId="4" fontId="15" fillId="2" borderId="4" xfId="0" applyNumberFormat="1" applyFont="1" applyFill="1" applyBorder="1" applyAlignment="1" applyProtection="1">
      <alignment vertical="top"/>
      <protection locked="0"/>
    </xf>
    <xf numFmtId="0" fontId="10" fillId="2" borderId="4" xfId="0" applyFont="1" applyFill="1" applyBorder="1" applyAlignment="1" applyProtection="1">
      <alignment horizontal="center" vertical="top"/>
      <protection locked="0"/>
    </xf>
    <xf numFmtId="4" fontId="16" fillId="2" borderId="4" xfId="0" applyNumberFormat="1" applyFont="1" applyFill="1" applyBorder="1" applyAlignment="1" applyProtection="1">
      <alignment vertical="top"/>
      <protection locked="0"/>
    </xf>
    <xf numFmtId="4" fontId="9" fillId="2" borderId="4" xfId="0" applyNumberFormat="1" applyFont="1" applyFill="1" applyBorder="1" applyAlignment="1" applyProtection="1">
      <alignment horizontal="right" vertical="top"/>
      <protection locked="0"/>
    </xf>
    <xf numFmtId="4" fontId="9" fillId="2" borderId="4" xfId="0" applyNumberFormat="1" applyFont="1" applyFill="1" applyBorder="1" applyAlignment="1" applyProtection="1">
      <alignment vertical="top"/>
      <protection locked="0"/>
    </xf>
    <xf numFmtId="4" fontId="10" fillId="2" borderId="4" xfId="0" applyNumberFormat="1" applyFont="1" applyFill="1" applyBorder="1" applyAlignment="1" applyProtection="1">
      <alignment vertical="top"/>
      <protection locked="0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0" fontId="11" fillId="2" borderId="3" xfId="0" applyFont="1" applyFill="1" applyBorder="1" applyAlignment="1" applyProtection="1">
      <alignment horizontal="center" vertical="top"/>
      <protection locked="0"/>
    </xf>
    <xf numFmtId="4" fontId="11" fillId="2" borderId="4" xfId="0" applyNumberFormat="1" applyFont="1" applyFill="1" applyBorder="1" applyAlignment="1" applyProtection="1">
      <alignment vertical="top"/>
      <protection locked="0"/>
    </xf>
    <xf numFmtId="3" fontId="17" fillId="2" borderId="4" xfId="0" applyNumberFormat="1" applyFont="1" applyFill="1" applyBorder="1" applyAlignment="1" applyProtection="1">
      <alignment vertical="top"/>
      <protection locked="0"/>
    </xf>
    <xf numFmtId="3" fontId="10" fillId="2" borderId="4" xfId="0" applyNumberFormat="1" applyFont="1" applyFill="1" applyBorder="1" applyAlignment="1" applyProtection="1">
      <alignment vertical="top"/>
      <protection locked="0"/>
    </xf>
    <xf numFmtId="0" fontId="9" fillId="2" borderId="4" xfId="0" applyFont="1" applyFill="1" applyBorder="1" applyAlignment="1" applyProtection="1">
      <alignment horizontal="center" vertical="top"/>
      <protection locked="0"/>
    </xf>
    <xf numFmtId="4" fontId="9" fillId="2" borderId="4" xfId="0" applyNumberFormat="1" applyFont="1" applyFill="1" applyBorder="1" applyAlignment="1" applyProtection="1">
      <alignment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75" fontId="9" fillId="2" borderId="4" xfId="0" applyNumberFormat="1" applyFont="1" applyFill="1" applyBorder="1" applyAlignment="1" applyProtection="1">
      <alignment/>
      <protection locked="0"/>
    </xf>
    <xf numFmtId="182" fontId="9" fillId="2" borderId="4" xfId="0" applyNumberFormat="1" applyFont="1" applyFill="1" applyBorder="1" applyAlignment="1" applyProtection="1">
      <alignment vertical="top"/>
      <protection locked="0"/>
    </xf>
    <xf numFmtId="4" fontId="15" fillId="2" borderId="4" xfId="0" applyNumberFormat="1" applyFont="1" applyFill="1" applyBorder="1" applyAlignment="1" applyProtection="1">
      <alignment horizontal="right" vertical="top"/>
      <protection locked="0"/>
    </xf>
    <xf numFmtId="4" fontId="16" fillId="2" borderId="4" xfId="0" applyNumberFormat="1" applyFont="1" applyFill="1" applyBorder="1" applyAlignment="1" applyProtection="1">
      <alignment horizontal="right" vertical="top"/>
      <protection locked="0"/>
    </xf>
    <xf numFmtId="0" fontId="12" fillId="2" borderId="4" xfId="0" applyFont="1" applyFill="1" applyBorder="1" applyAlignment="1">
      <alignment horizontal="center" vertical="top" wrapText="1"/>
    </xf>
    <xf numFmtId="182" fontId="9" fillId="2" borderId="0" xfId="0" applyNumberFormat="1" applyFont="1" applyFill="1" applyAlignment="1" applyProtection="1">
      <alignment vertical="top"/>
      <protection locked="0"/>
    </xf>
    <xf numFmtId="182" fontId="9" fillId="2" borderId="0" xfId="0" applyNumberFormat="1" applyFont="1" applyFill="1" applyAlignment="1" applyProtection="1">
      <alignment horizontal="center" vertical="top"/>
      <protection locked="0"/>
    </xf>
    <xf numFmtId="4" fontId="18" fillId="2" borderId="2" xfId="0" applyNumberFormat="1" applyFont="1" applyFill="1" applyBorder="1" applyAlignment="1" applyProtection="1">
      <alignment horizontal="center" vertical="top" wrapText="1"/>
      <protection locked="0"/>
    </xf>
    <xf numFmtId="182" fontId="9" fillId="2" borderId="11" xfId="0" applyNumberFormat="1" applyFont="1" applyFill="1" applyBorder="1" applyAlignment="1" applyProtection="1">
      <alignment horizontal="right" vertical="top" wrapText="1"/>
      <protection locked="0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4" fontId="14" fillId="2" borderId="4" xfId="0" applyNumberFormat="1" applyFont="1" applyFill="1" applyBorder="1" applyAlignment="1" applyProtection="1">
      <alignment vertical="top"/>
      <protection locked="0"/>
    </xf>
    <xf numFmtId="3" fontId="16" fillId="2" borderId="4" xfId="0" applyNumberFormat="1" applyFont="1" applyFill="1" applyBorder="1" applyAlignment="1" applyProtection="1">
      <alignment vertical="top"/>
      <protection locked="0"/>
    </xf>
    <xf numFmtId="3" fontId="12" fillId="2" borderId="4" xfId="0" applyNumberFormat="1" applyFont="1" applyFill="1" applyBorder="1" applyAlignment="1" applyProtection="1">
      <alignment vertical="top"/>
      <protection locked="0"/>
    </xf>
    <xf numFmtId="0" fontId="9" fillId="2" borderId="13" xfId="0" applyFont="1" applyFill="1" applyBorder="1" applyAlignment="1" applyProtection="1">
      <alignment horizontal="center" vertical="top"/>
      <protection locked="0"/>
    </xf>
    <xf numFmtId="0" fontId="10" fillId="2" borderId="13" xfId="0" applyFont="1" applyFill="1" applyBorder="1" applyAlignment="1" applyProtection="1">
      <alignment horizontal="center" vertical="top"/>
      <protection locked="0"/>
    </xf>
    <xf numFmtId="4" fontId="10" fillId="2" borderId="4" xfId="0" applyNumberFormat="1" applyFont="1" applyFill="1" applyBorder="1" applyAlignment="1" applyProtection="1">
      <alignment horizontal="center" vertical="top"/>
      <protection locked="0"/>
    </xf>
    <xf numFmtId="4" fontId="9" fillId="2" borderId="4" xfId="0" applyNumberFormat="1" applyFont="1" applyFill="1" applyBorder="1" applyAlignment="1" applyProtection="1">
      <alignment horizontal="center" vertical="top" wrapText="1"/>
      <protection locked="0"/>
    </xf>
    <xf numFmtId="4" fontId="9" fillId="2" borderId="4" xfId="0" applyNumberFormat="1" applyFont="1" applyFill="1" applyBorder="1" applyAlignment="1" applyProtection="1">
      <alignment horizontal="right" vertical="top" wrapText="1"/>
      <protection locked="0"/>
    </xf>
    <xf numFmtId="4" fontId="11" fillId="2" borderId="4" xfId="0" applyNumberFormat="1" applyFont="1" applyFill="1" applyBorder="1" applyAlignment="1" applyProtection="1">
      <alignment horizontal="right" vertical="top"/>
      <protection locked="0"/>
    </xf>
    <xf numFmtId="4" fontId="12" fillId="2" borderId="4" xfId="0" applyNumberFormat="1" applyFont="1" applyFill="1" applyBorder="1" applyAlignment="1" applyProtection="1">
      <alignment horizontal="right" vertical="top"/>
      <protection locked="0"/>
    </xf>
    <xf numFmtId="4" fontId="12" fillId="2" borderId="4" xfId="0" applyNumberFormat="1" applyFont="1" applyFill="1" applyBorder="1" applyAlignment="1" applyProtection="1">
      <alignment vertical="top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3" fontId="9" fillId="2" borderId="4" xfId="0" applyNumberFormat="1" applyFont="1" applyFill="1" applyBorder="1" applyAlignment="1" applyProtection="1">
      <alignment vertical="top"/>
      <protection locked="0"/>
    </xf>
    <xf numFmtId="0" fontId="12" fillId="2" borderId="4" xfId="0" applyFont="1" applyFill="1" applyBorder="1" applyAlignment="1" applyProtection="1">
      <alignment horizontal="center" vertical="top" wrapText="1"/>
      <protection locked="0"/>
    </xf>
    <xf numFmtId="3" fontId="9" fillId="2" borderId="4" xfId="0" applyNumberFormat="1" applyFont="1" applyFill="1" applyBorder="1" applyAlignment="1" applyProtection="1">
      <alignment horizontal="right" vertical="top"/>
      <protection locked="0"/>
    </xf>
    <xf numFmtId="3" fontId="10" fillId="2" borderId="4" xfId="0" applyNumberFormat="1" applyFont="1" applyFill="1" applyBorder="1" applyAlignment="1" applyProtection="1">
      <alignment horizontal="right" vertical="top"/>
      <protection locked="0"/>
    </xf>
    <xf numFmtId="4" fontId="18" fillId="2" borderId="4" xfId="0" applyNumberFormat="1" applyFont="1" applyFill="1" applyBorder="1" applyAlignment="1" applyProtection="1">
      <alignment vertical="top"/>
      <protection locked="0"/>
    </xf>
    <xf numFmtId="0" fontId="16" fillId="2" borderId="4" xfId="0" applyFont="1" applyFill="1" applyBorder="1" applyAlignment="1">
      <alignment horizontal="center" vertical="top" wrapText="1"/>
    </xf>
    <xf numFmtId="2" fontId="18" fillId="2" borderId="2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182" fontId="10" fillId="2" borderId="0" xfId="0" applyNumberFormat="1" applyFont="1" applyFill="1" applyAlignment="1" applyProtection="1">
      <alignment horizontal="center"/>
      <protection locked="0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0" xfId="0" applyNumberFormat="1" applyFont="1" applyFill="1" applyAlignment="1" applyProtection="1">
      <alignment horizontal="center" vertical="top" wrapText="1"/>
      <protection locked="0"/>
    </xf>
    <xf numFmtId="182" fontId="9" fillId="2" borderId="2" xfId="0" applyNumberFormat="1" applyFont="1" applyFill="1" applyBorder="1" applyAlignment="1" applyProtection="1">
      <alignment horizontal="center" vertical="top"/>
      <protection locked="0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center" vertical="top" wrapText="1"/>
    </xf>
    <xf numFmtId="2" fontId="18" fillId="2" borderId="15" xfId="0" applyNumberFormat="1" applyFont="1" applyFill="1" applyBorder="1" applyAlignment="1">
      <alignment horizontal="center" vertical="top" wrapText="1"/>
    </xf>
    <xf numFmtId="2" fontId="18" fillId="2" borderId="8" xfId="0" applyNumberFormat="1" applyFont="1" applyFill="1" applyBorder="1" applyAlignment="1">
      <alignment horizontal="center" vertical="top" wrapText="1"/>
    </xf>
    <xf numFmtId="4" fontId="18" fillId="2" borderId="11" xfId="0" applyNumberFormat="1" applyFont="1" applyFill="1" applyBorder="1" applyAlignment="1" applyProtection="1">
      <alignment horizontal="center" vertical="top"/>
      <protection locked="0"/>
    </xf>
    <xf numFmtId="4" fontId="18" fillId="2" borderId="8" xfId="0" applyNumberFormat="1" applyFont="1" applyFill="1" applyBorder="1" applyAlignment="1" applyProtection="1">
      <alignment horizontal="center" vertical="top"/>
      <protection locked="0"/>
    </xf>
    <xf numFmtId="4" fontId="12" fillId="2" borderId="0" xfId="0" applyNumberFormat="1" applyFont="1" applyFill="1" applyAlignment="1" applyProtection="1">
      <alignment horizontal="center" vertical="top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1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CX164"/>
  <sheetViews>
    <sheetView tabSelected="1" zoomScaleSheetLayoutView="75" workbookViewId="0" topLeftCell="A1">
      <pane ySplit="12" topLeftCell="BM13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4.7109375" style="47" customWidth="1"/>
    <col min="2" max="2" width="41.57421875" style="54" customWidth="1"/>
    <col min="3" max="3" width="12.8515625" style="49" customWidth="1"/>
    <col min="4" max="4" width="10.7109375" style="50" customWidth="1"/>
    <col min="5" max="5" width="10.57421875" style="49" customWidth="1"/>
    <col min="6" max="6" width="8.140625" style="49" customWidth="1"/>
    <col min="7" max="7" width="10.7109375" style="49" customWidth="1"/>
    <col min="8" max="8" width="10.57421875" style="55" customWidth="1"/>
    <col min="9" max="9" width="15.421875" style="104" customWidth="1"/>
    <col min="10" max="10" width="10.57421875" style="104" customWidth="1"/>
    <col min="11" max="11" width="10.28125" style="1" customWidth="1"/>
    <col min="12" max="12" width="12.421875" style="2" bestFit="1" customWidth="1"/>
    <col min="13" max="101" width="9.140625" style="2" customWidth="1"/>
    <col min="102" max="16384" width="9.140625" style="3" customWidth="1"/>
  </cols>
  <sheetData>
    <row r="1" spans="2:11" ht="15" customHeight="1">
      <c r="B1" s="48"/>
      <c r="F1" s="130"/>
      <c r="G1" s="130"/>
      <c r="H1" s="130"/>
      <c r="I1" s="130"/>
      <c r="J1" s="51" t="s">
        <v>142</v>
      </c>
      <c r="K1" s="5"/>
    </row>
    <row r="2" spans="2:11" ht="15" customHeight="1">
      <c r="B2" s="48"/>
      <c r="G2" s="50"/>
      <c r="H2" s="52"/>
      <c r="I2" s="105"/>
      <c r="J2" s="105"/>
      <c r="K2" s="4"/>
    </row>
    <row r="3" spans="2:11" ht="15" customHeight="1">
      <c r="B3" s="48"/>
      <c r="G3" s="50"/>
      <c r="H3" s="52"/>
      <c r="I3" s="105"/>
      <c r="J3" s="105"/>
      <c r="K3" s="4"/>
    </row>
    <row r="4" spans="2:11" ht="12.75">
      <c r="B4" s="53"/>
      <c r="D4" s="133" t="s">
        <v>1</v>
      </c>
      <c r="E4" s="133"/>
      <c r="G4" s="50"/>
      <c r="H4" s="52"/>
      <c r="I4" s="105"/>
      <c r="J4" s="105"/>
      <c r="K4" s="4"/>
    </row>
    <row r="5" spans="2:102" ht="13.5" customHeight="1">
      <c r="B5" s="135" t="s">
        <v>85</v>
      </c>
      <c r="C5" s="135"/>
      <c r="D5" s="135"/>
      <c r="E5" s="135"/>
      <c r="F5" s="135"/>
      <c r="G5" s="135"/>
      <c r="H5" s="135"/>
      <c r="CX5" s="2"/>
    </row>
    <row r="6" ht="14.25" customHeight="1">
      <c r="CX6" s="2"/>
    </row>
    <row r="7" spans="10:102" ht="14.25" customHeight="1" thickBot="1">
      <c r="J7" s="104" t="s">
        <v>19</v>
      </c>
      <c r="CX7" s="2"/>
    </row>
    <row r="8" spans="1:102" ht="14.25" customHeight="1">
      <c r="A8" s="56" t="s">
        <v>12</v>
      </c>
      <c r="B8" s="57" t="s">
        <v>6</v>
      </c>
      <c r="C8" s="139" t="s">
        <v>86</v>
      </c>
      <c r="D8" s="106" t="s">
        <v>8</v>
      </c>
      <c r="E8" s="60" t="s">
        <v>9</v>
      </c>
      <c r="F8" s="136"/>
      <c r="G8" s="136"/>
      <c r="H8" s="137" t="s">
        <v>5</v>
      </c>
      <c r="I8" s="131" t="s">
        <v>93</v>
      </c>
      <c r="J8" s="128" t="s">
        <v>22</v>
      </c>
      <c r="K8" s="6"/>
      <c r="CX8" s="2"/>
    </row>
    <row r="9" spans="1:102" ht="27" customHeight="1">
      <c r="A9" s="61" t="s">
        <v>13</v>
      </c>
      <c r="B9" s="62" t="s">
        <v>7</v>
      </c>
      <c r="C9" s="140"/>
      <c r="D9" s="142" t="s">
        <v>87</v>
      </c>
      <c r="E9" s="65">
        <v>2013</v>
      </c>
      <c r="F9" s="134" t="s">
        <v>10</v>
      </c>
      <c r="G9" s="134"/>
      <c r="H9" s="138"/>
      <c r="I9" s="132"/>
      <c r="J9" s="129"/>
      <c r="K9" s="6"/>
      <c r="CX9" s="2"/>
    </row>
    <row r="10" spans="1:102" ht="32.25" customHeight="1" thickBot="1">
      <c r="A10" s="66"/>
      <c r="B10" s="67"/>
      <c r="C10" s="141"/>
      <c r="D10" s="143"/>
      <c r="E10" s="69"/>
      <c r="F10" s="68" t="s">
        <v>21</v>
      </c>
      <c r="G10" s="68" t="s">
        <v>4</v>
      </c>
      <c r="H10" s="71"/>
      <c r="I10" s="72"/>
      <c r="J10" s="107"/>
      <c r="K10" s="7"/>
      <c r="CX10" s="2"/>
    </row>
    <row r="11" spans="1:102" ht="14.25" customHeight="1" thickBot="1">
      <c r="A11" s="73">
        <v>0</v>
      </c>
      <c r="B11" s="74">
        <v>1</v>
      </c>
      <c r="C11" s="74">
        <v>2</v>
      </c>
      <c r="D11" s="74">
        <v>3</v>
      </c>
      <c r="E11" s="74">
        <v>4</v>
      </c>
      <c r="F11" s="74">
        <v>5</v>
      </c>
      <c r="G11" s="74">
        <v>6</v>
      </c>
      <c r="H11" s="74">
        <v>7</v>
      </c>
      <c r="I11" s="74">
        <v>8</v>
      </c>
      <c r="J11" s="108">
        <v>11</v>
      </c>
      <c r="K11" s="8"/>
      <c r="CX11" s="2"/>
    </row>
    <row r="12" spans="1:102" s="11" customFormat="1" ht="12" customHeight="1">
      <c r="A12" s="56"/>
      <c r="B12" s="75" t="s">
        <v>11</v>
      </c>
      <c r="C12" s="76">
        <f aca="true" t="shared" si="0" ref="C12:J12">C14+C21+C24+C27+C46+C49+C52+C70+C77+C83+C89+C100+C109+C118+C130+C138</f>
        <v>873574.825</v>
      </c>
      <c r="D12" s="76">
        <f t="shared" si="0"/>
        <v>323191.2</v>
      </c>
      <c r="E12" s="76">
        <f t="shared" si="0"/>
        <v>550383.625</v>
      </c>
      <c r="F12" s="76">
        <f t="shared" si="0"/>
        <v>257</v>
      </c>
      <c r="G12" s="76">
        <f t="shared" si="0"/>
        <v>88729</v>
      </c>
      <c r="H12" s="76">
        <f t="shared" si="0"/>
        <v>0</v>
      </c>
      <c r="I12" s="76">
        <f t="shared" si="0"/>
        <v>88986</v>
      </c>
      <c r="J12" s="76">
        <f t="shared" si="0"/>
        <v>461828.92499999993</v>
      </c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1:102" ht="12" customHeight="1">
      <c r="A13" s="81"/>
      <c r="B13" s="80"/>
      <c r="C13" s="89"/>
      <c r="D13" s="88"/>
      <c r="E13" s="89"/>
      <c r="F13" s="89"/>
      <c r="G13" s="89"/>
      <c r="H13" s="89"/>
      <c r="I13" s="100"/>
      <c r="J13" s="100"/>
      <c r="K13" s="12"/>
      <c r="CX13" s="2"/>
    </row>
    <row r="14" spans="1:102" s="14" customFormat="1" ht="12" customHeight="1">
      <c r="A14" s="92"/>
      <c r="B14" s="80" t="s">
        <v>23</v>
      </c>
      <c r="C14" s="93">
        <f>C15+C17+C19</f>
        <v>7235.8</v>
      </c>
      <c r="D14" s="93">
        <f aca="true" t="shared" si="1" ref="D14:J14">D15+D17+D19</f>
        <v>1233</v>
      </c>
      <c r="E14" s="93">
        <f t="shared" si="1"/>
        <v>6002.8</v>
      </c>
      <c r="F14" s="93">
        <f t="shared" si="1"/>
        <v>0</v>
      </c>
      <c r="G14" s="93">
        <f t="shared" si="1"/>
        <v>6002.8</v>
      </c>
      <c r="H14" s="93">
        <f t="shared" si="1"/>
        <v>0</v>
      </c>
      <c r="I14" s="93">
        <f t="shared" si="1"/>
        <v>6002.8</v>
      </c>
      <c r="J14" s="93">
        <f t="shared" si="1"/>
        <v>0</v>
      </c>
      <c r="K14" s="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81" t="s">
        <v>14</v>
      </c>
      <c r="B15" s="82" t="s">
        <v>3</v>
      </c>
      <c r="C15" s="90">
        <f>C16</f>
        <v>1234</v>
      </c>
      <c r="D15" s="90">
        <f aca="true" t="shared" si="2" ref="D15:J15">D16</f>
        <v>1233</v>
      </c>
      <c r="E15" s="90">
        <f t="shared" si="2"/>
        <v>1</v>
      </c>
      <c r="F15" s="90">
        <f t="shared" si="2"/>
        <v>0</v>
      </c>
      <c r="G15" s="90">
        <f t="shared" si="2"/>
        <v>1</v>
      </c>
      <c r="H15" s="90">
        <f t="shared" si="2"/>
        <v>0</v>
      </c>
      <c r="I15" s="90">
        <f t="shared" si="2"/>
        <v>1</v>
      </c>
      <c r="J15" s="90">
        <f t="shared" si="2"/>
        <v>0</v>
      </c>
      <c r="K15" s="29"/>
      <c r="CX15" s="2"/>
    </row>
    <row r="16" spans="1:102" s="14" customFormat="1" ht="27.75" customHeight="1">
      <c r="A16" s="61">
        <v>1</v>
      </c>
      <c r="B16" s="62" t="s">
        <v>124</v>
      </c>
      <c r="C16" s="89">
        <f>D16+E16</f>
        <v>1234</v>
      </c>
      <c r="D16" s="89">
        <v>1233</v>
      </c>
      <c r="E16" s="89">
        <v>1</v>
      </c>
      <c r="F16" s="89"/>
      <c r="G16" s="89">
        <v>1</v>
      </c>
      <c r="H16" s="89"/>
      <c r="I16" s="89">
        <v>1</v>
      </c>
      <c r="J16" s="89"/>
      <c r="K16" s="25"/>
      <c r="L16" s="15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s="27" customFormat="1" ht="12.75" customHeight="1">
      <c r="A17" s="81" t="s">
        <v>99</v>
      </c>
      <c r="B17" s="82" t="s">
        <v>98</v>
      </c>
      <c r="C17" s="90">
        <f>C18</f>
        <v>3200</v>
      </c>
      <c r="D17" s="90">
        <f aca="true" t="shared" si="3" ref="D17:J17">D18</f>
        <v>0</v>
      </c>
      <c r="E17" s="90">
        <f t="shared" si="3"/>
        <v>3200</v>
      </c>
      <c r="F17" s="90">
        <f t="shared" si="3"/>
        <v>0</v>
      </c>
      <c r="G17" s="90">
        <f t="shared" si="3"/>
        <v>3200</v>
      </c>
      <c r="H17" s="90">
        <f t="shared" si="3"/>
        <v>0</v>
      </c>
      <c r="I17" s="90">
        <f t="shared" si="3"/>
        <v>3200</v>
      </c>
      <c r="J17" s="90">
        <f t="shared" si="3"/>
        <v>0</v>
      </c>
      <c r="K17" s="42"/>
      <c r="L17" s="43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</row>
    <row r="18" spans="1:102" s="14" customFormat="1" ht="42" customHeight="1">
      <c r="A18" s="61">
        <v>1</v>
      </c>
      <c r="B18" s="62" t="s">
        <v>100</v>
      </c>
      <c r="C18" s="89">
        <f>E18</f>
        <v>3200</v>
      </c>
      <c r="D18" s="109"/>
      <c r="E18" s="89">
        <v>3200</v>
      </c>
      <c r="F18" s="109"/>
      <c r="G18" s="89">
        <v>3200</v>
      </c>
      <c r="H18" s="93"/>
      <c r="I18" s="89">
        <v>3200</v>
      </c>
      <c r="J18" s="93"/>
      <c r="K18" s="9"/>
      <c r="L18" s="1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11" customFormat="1" ht="12" customHeight="1">
      <c r="A19" s="81" t="s">
        <v>16</v>
      </c>
      <c r="B19" s="82" t="s">
        <v>0</v>
      </c>
      <c r="C19" s="87">
        <v>2801.8</v>
      </c>
      <c r="D19" s="87"/>
      <c r="E19" s="87">
        <v>2801.8</v>
      </c>
      <c r="F19" s="87"/>
      <c r="G19" s="87">
        <v>2801.8</v>
      </c>
      <c r="H19" s="87">
        <v>0</v>
      </c>
      <c r="I19" s="87">
        <v>2801.8</v>
      </c>
      <c r="J19" s="87"/>
      <c r="K19" s="16"/>
      <c r="L19" s="4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1:102" ht="12" customHeight="1">
      <c r="A20" s="81"/>
      <c r="B20" s="82"/>
      <c r="C20" s="110"/>
      <c r="D20" s="111"/>
      <c r="E20" s="110"/>
      <c r="F20" s="111"/>
      <c r="G20" s="110"/>
      <c r="H20" s="89"/>
      <c r="I20" s="110"/>
      <c r="J20" s="110"/>
      <c r="K20" s="17"/>
      <c r="CX20" s="2"/>
    </row>
    <row r="21" spans="1:102" ht="12" customHeight="1">
      <c r="A21" s="81"/>
      <c r="B21" s="80" t="s">
        <v>130</v>
      </c>
      <c r="C21" s="87">
        <f>C22</f>
        <v>82</v>
      </c>
      <c r="D21" s="87">
        <f aca="true" t="shared" si="4" ref="D21:J21">D22</f>
        <v>0</v>
      </c>
      <c r="E21" s="87">
        <f t="shared" si="4"/>
        <v>82</v>
      </c>
      <c r="F21" s="87">
        <f t="shared" si="4"/>
        <v>0</v>
      </c>
      <c r="G21" s="87">
        <f t="shared" si="4"/>
        <v>82</v>
      </c>
      <c r="H21" s="87">
        <f t="shared" si="4"/>
        <v>0</v>
      </c>
      <c r="I21" s="87">
        <f t="shared" si="4"/>
        <v>82</v>
      </c>
      <c r="J21" s="87">
        <f t="shared" si="4"/>
        <v>0</v>
      </c>
      <c r="K21" s="17"/>
      <c r="CX21" s="2"/>
    </row>
    <row r="22" spans="1:102" ht="12" customHeight="1">
      <c r="A22" s="81" t="s">
        <v>16</v>
      </c>
      <c r="B22" s="82" t="s">
        <v>0</v>
      </c>
      <c r="C22" s="87">
        <v>82</v>
      </c>
      <c r="D22" s="87"/>
      <c r="E22" s="87">
        <v>82</v>
      </c>
      <c r="F22" s="87"/>
      <c r="G22" s="87">
        <v>82</v>
      </c>
      <c r="H22" s="87"/>
      <c r="I22" s="87">
        <v>82</v>
      </c>
      <c r="J22" s="87"/>
      <c r="K22" s="17"/>
      <c r="CX22" s="2"/>
    </row>
    <row r="23" spans="1:102" s="11" customFormat="1" ht="12" customHeight="1">
      <c r="A23" s="81"/>
      <c r="B23" s="82"/>
      <c r="C23" s="87"/>
      <c r="D23" s="87"/>
      <c r="E23" s="87"/>
      <c r="F23" s="87"/>
      <c r="G23" s="87"/>
      <c r="H23" s="87"/>
      <c r="I23" s="87"/>
      <c r="J23" s="87"/>
      <c r="K23" s="2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1:102" s="11" customFormat="1" ht="12" customHeight="1">
      <c r="A24" s="92"/>
      <c r="B24" s="80" t="s">
        <v>24</v>
      </c>
      <c r="C24" s="85">
        <f>C25</f>
        <v>834.6</v>
      </c>
      <c r="D24" s="85">
        <f aca="true" t="shared" si="5" ref="D24:I24">D25</f>
        <v>0</v>
      </c>
      <c r="E24" s="85">
        <f t="shared" si="5"/>
        <v>834.6</v>
      </c>
      <c r="F24" s="85">
        <f t="shared" si="5"/>
        <v>0</v>
      </c>
      <c r="G24" s="85">
        <f t="shared" si="5"/>
        <v>834.6</v>
      </c>
      <c r="H24" s="85">
        <f t="shared" si="5"/>
        <v>0</v>
      </c>
      <c r="I24" s="85">
        <f t="shared" si="5"/>
        <v>834.6</v>
      </c>
      <c r="J24" s="85">
        <f>E24-I24</f>
        <v>0</v>
      </c>
      <c r="K24" s="18"/>
      <c r="L24" s="10"/>
      <c r="M24" s="2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1:102" s="11" customFormat="1" ht="12" customHeight="1">
      <c r="A25" s="81" t="s">
        <v>16</v>
      </c>
      <c r="B25" s="82" t="s">
        <v>0</v>
      </c>
      <c r="C25" s="87">
        <v>834.6</v>
      </c>
      <c r="D25" s="87"/>
      <c r="E25" s="87">
        <v>834.6</v>
      </c>
      <c r="F25" s="87"/>
      <c r="G25" s="87">
        <v>834.6</v>
      </c>
      <c r="H25" s="87"/>
      <c r="I25" s="87">
        <v>834.6</v>
      </c>
      <c r="J25" s="87">
        <v>0</v>
      </c>
      <c r="K25" s="2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1:102" s="11" customFormat="1" ht="12" customHeight="1">
      <c r="A26" s="81"/>
      <c r="B26" s="82"/>
      <c r="C26" s="87"/>
      <c r="D26" s="87"/>
      <c r="E26" s="87"/>
      <c r="F26" s="87"/>
      <c r="G26" s="87"/>
      <c r="H26" s="87"/>
      <c r="I26" s="87"/>
      <c r="J26" s="87"/>
      <c r="K26" s="2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1:101" s="11" customFormat="1" ht="12.75">
      <c r="A27" s="84"/>
      <c r="B27" s="80" t="s">
        <v>17</v>
      </c>
      <c r="C27" s="93">
        <f>C28+C36+C44</f>
        <v>22758.5</v>
      </c>
      <c r="D27" s="93">
        <f aca="true" t="shared" si="6" ref="D27:J27">D28+D36+D44</f>
        <v>10066</v>
      </c>
      <c r="E27" s="93">
        <f t="shared" si="6"/>
        <v>12692.5</v>
      </c>
      <c r="F27" s="93">
        <f t="shared" si="6"/>
        <v>5</v>
      </c>
      <c r="G27" s="93">
        <f t="shared" si="6"/>
        <v>8631.6</v>
      </c>
      <c r="H27" s="93">
        <f t="shared" si="6"/>
        <v>0</v>
      </c>
      <c r="I27" s="93">
        <f t="shared" si="6"/>
        <v>8636.6</v>
      </c>
      <c r="J27" s="93">
        <f t="shared" si="6"/>
        <v>4055.9</v>
      </c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</row>
    <row r="28" spans="1:11" ht="12.75">
      <c r="A28" s="81" t="s">
        <v>14</v>
      </c>
      <c r="B28" s="82" t="s">
        <v>3</v>
      </c>
      <c r="C28" s="90">
        <f>C30+C31+C32+C33+C34+C35</f>
        <v>13596</v>
      </c>
      <c r="D28" s="90">
        <f aca="true" t="shared" si="7" ref="D28:I28">D30+D31+D32+D33+D34+D35</f>
        <v>10066</v>
      </c>
      <c r="E28" s="90">
        <f t="shared" si="7"/>
        <v>3530</v>
      </c>
      <c r="F28" s="90">
        <f t="shared" si="7"/>
        <v>5</v>
      </c>
      <c r="G28" s="90">
        <f t="shared" si="7"/>
        <v>365</v>
      </c>
      <c r="H28" s="90">
        <f t="shared" si="7"/>
        <v>0</v>
      </c>
      <c r="I28" s="90">
        <f t="shared" si="7"/>
        <v>370</v>
      </c>
      <c r="J28" s="90">
        <f>E28-I28</f>
        <v>3160</v>
      </c>
      <c r="K28" s="21"/>
    </row>
    <row r="29" spans="1:11" ht="12.75">
      <c r="A29" s="81"/>
      <c r="B29" s="82" t="s">
        <v>66</v>
      </c>
      <c r="C29" s="90"/>
      <c r="D29" s="90"/>
      <c r="E29" s="90"/>
      <c r="F29" s="90"/>
      <c r="G29" s="90"/>
      <c r="H29" s="90"/>
      <c r="I29" s="90"/>
      <c r="J29" s="90"/>
      <c r="K29" s="21"/>
    </row>
    <row r="30" spans="1:11" ht="25.5">
      <c r="A30" s="61">
        <v>1</v>
      </c>
      <c r="B30" s="62" t="s">
        <v>25</v>
      </c>
      <c r="C30" s="88">
        <f aca="true" t="shared" si="8" ref="C30:C35">D30+E30</f>
        <v>2696</v>
      </c>
      <c r="D30" s="88">
        <v>2454</v>
      </c>
      <c r="E30" s="88">
        <v>242</v>
      </c>
      <c r="F30" s="89">
        <v>5</v>
      </c>
      <c r="G30" s="88">
        <v>237</v>
      </c>
      <c r="H30" s="89"/>
      <c r="I30" s="88">
        <f>F30+G30</f>
        <v>242</v>
      </c>
      <c r="J30" s="88"/>
      <c r="K30" s="24"/>
    </row>
    <row r="31" spans="1:11" ht="12.75">
      <c r="A31" s="112">
        <v>2</v>
      </c>
      <c r="B31" s="62" t="s">
        <v>26</v>
      </c>
      <c r="C31" s="88">
        <f t="shared" si="8"/>
        <v>665</v>
      </c>
      <c r="D31" s="88">
        <v>652</v>
      </c>
      <c r="E31" s="88">
        <v>13</v>
      </c>
      <c r="F31" s="89"/>
      <c r="G31" s="89">
        <v>13</v>
      </c>
      <c r="H31" s="89"/>
      <c r="I31" s="89">
        <v>13</v>
      </c>
      <c r="J31" s="89"/>
      <c r="K31" s="25"/>
    </row>
    <row r="32" spans="1:11" ht="38.25">
      <c r="A32" s="112">
        <v>3</v>
      </c>
      <c r="B32" s="62" t="s">
        <v>73</v>
      </c>
      <c r="C32" s="88">
        <f t="shared" si="8"/>
        <v>3280</v>
      </c>
      <c r="D32" s="89">
        <v>70</v>
      </c>
      <c r="E32" s="89">
        <v>3210</v>
      </c>
      <c r="F32" s="89"/>
      <c r="G32" s="89">
        <v>50</v>
      </c>
      <c r="H32" s="89"/>
      <c r="I32" s="89">
        <v>50</v>
      </c>
      <c r="J32" s="89"/>
      <c r="K32" s="25"/>
    </row>
    <row r="33" spans="1:11" ht="25.5">
      <c r="A33" s="112">
        <v>4</v>
      </c>
      <c r="B33" s="62" t="s">
        <v>74</v>
      </c>
      <c r="C33" s="88">
        <f t="shared" si="8"/>
        <v>2</v>
      </c>
      <c r="D33" s="88"/>
      <c r="E33" s="89">
        <v>2</v>
      </c>
      <c r="F33" s="89"/>
      <c r="G33" s="89">
        <v>2</v>
      </c>
      <c r="H33" s="89"/>
      <c r="I33" s="89">
        <v>2</v>
      </c>
      <c r="J33" s="89"/>
      <c r="K33" s="25"/>
    </row>
    <row r="34" spans="1:11" ht="25.5">
      <c r="A34" s="113"/>
      <c r="B34" s="62" t="s">
        <v>96</v>
      </c>
      <c r="C34" s="88">
        <f t="shared" si="8"/>
        <v>53</v>
      </c>
      <c r="D34" s="89"/>
      <c r="E34" s="89">
        <v>53</v>
      </c>
      <c r="F34" s="89"/>
      <c r="G34" s="89">
        <v>53</v>
      </c>
      <c r="H34" s="89"/>
      <c r="I34" s="89">
        <v>53</v>
      </c>
      <c r="J34" s="89"/>
      <c r="K34" s="25"/>
    </row>
    <row r="35" spans="1:11" ht="38.25">
      <c r="A35" s="112">
        <v>5</v>
      </c>
      <c r="B35" s="62" t="s">
        <v>122</v>
      </c>
      <c r="C35" s="88">
        <f t="shared" si="8"/>
        <v>6900</v>
      </c>
      <c r="D35" s="89">
        <v>6890</v>
      </c>
      <c r="E35" s="89">
        <v>10</v>
      </c>
      <c r="F35" s="89"/>
      <c r="G35" s="89">
        <v>10</v>
      </c>
      <c r="H35" s="89"/>
      <c r="I35" s="89">
        <v>10</v>
      </c>
      <c r="J35" s="89"/>
      <c r="K35" s="25"/>
    </row>
    <row r="36" spans="1:101" s="27" customFormat="1" ht="12.75">
      <c r="A36" s="113" t="s">
        <v>99</v>
      </c>
      <c r="B36" s="82" t="s">
        <v>102</v>
      </c>
      <c r="C36" s="91">
        <f>C38+C39+C40+C41+C42+C43</f>
        <v>3521.9</v>
      </c>
      <c r="D36" s="91">
        <f aca="true" t="shared" si="9" ref="D36:I36">D38+D39+D40+D41+D42+D43</f>
        <v>0</v>
      </c>
      <c r="E36" s="91">
        <f t="shared" si="9"/>
        <v>3521.9</v>
      </c>
      <c r="F36" s="91">
        <f t="shared" si="9"/>
        <v>0</v>
      </c>
      <c r="G36" s="91">
        <f t="shared" si="9"/>
        <v>2626</v>
      </c>
      <c r="H36" s="91">
        <f t="shared" si="9"/>
        <v>0</v>
      </c>
      <c r="I36" s="91">
        <f t="shared" si="9"/>
        <v>2626</v>
      </c>
      <c r="J36" s="91">
        <f>E36-I36</f>
        <v>895.9000000000001</v>
      </c>
      <c r="K36" s="21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</row>
    <row r="37" spans="1:101" s="27" customFormat="1" ht="12.75">
      <c r="A37" s="113"/>
      <c r="B37" s="82" t="s">
        <v>66</v>
      </c>
      <c r="C37" s="91"/>
      <c r="D37" s="90"/>
      <c r="E37" s="90"/>
      <c r="F37" s="90"/>
      <c r="G37" s="90"/>
      <c r="H37" s="90"/>
      <c r="I37" s="90"/>
      <c r="J37" s="90"/>
      <c r="K37" s="21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</row>
    <row r="38" spans="1:101" s="14" customFormat="1" ht="25.5">
      <c r="A38" s="112">
        <v>1</v>
      </c>
      <c r="B38" s="62" t="s">
        <v>119</v>
      </c>
      <c r="C38" s="88">
        <v>72</v>
      </c>
      <c r="D38" s="89"/>
      <c r="E38" s="89">
        <v>72</v>
      </c>
      <c r="F38" s="89"/>
      <c r="G38" s="89">
        <v>72</v>
      </c>
      <c r="H38" s="89"/>
      <c r="I38" s="89">
        <v>72</v>
      </c>
      <c r="J38" s="89"/>
      <c r="K38" s="2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</row>
    <row r="39" spans="1:101" s="14" customFormat="1" ht="25.5">
      <c r="A39" s="112">
        <v>2</v>
      </c>
      <c r="B39" s="62" t="s">
        <v>120</v>
      </c>
      <c r="C39" s="88">
        <v>90</v>
      </c>
      <c r="D39" s="89"/>
      <c r="E39" s="89">
        <v>90</v>
      </c>
      <c r="F39" s="89"/>
      <c r="G39" s="89">
        <v>90</v>
      </c>
      <c r="H39" s="89"/>
      <c r="I39" s="89">
        <v>90</v>
      </c>
      <c r="J39" s="89"/>
      <c r="K39" s="25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</row>
    <row r="40" spans="1:101" s="27" customFormat="1" ht="38.25">
      <c r="A40" s="112">
        <v>3</v>
      </c>
      <c r="B40" s="62" t="s">
        <v>114</v>
      </c>
      <c r="C40" s="88">
        <v>808.5</v>
      </c>
      <c r="D40" s="90"/>
      <c r="E40" s="89">
        <v>808.5</v>
      </c>
      <c r="F40" s="90"/>
      <c r="G40" s="89">
        <v>800</v>
      </c>
      <c r="H40" s="90"/>
      <c r="I40" s="89">
        <v>800</v>
      </c>
      <c r="J40" s="90"/>
      <c r="K40" s="2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</row>
    <row r="41" spans="1:101" s="14" customFormat="1" ht="26.25" customHeight="1">
      <c r="A41" s="112">
        <v>4</v>
      </c>
      <c r="B41" s="62" t="s">
        <v>107</v>
      </c>
      <c r="C41" s="88">
        <v>468</v>
      </c>
      <c r="D41" s="89"/>
      <c r="E41" s="89">
        <v>468</v>
      </c>
      <c r="F41" s="89"/>
      <c r="G41" s="89">
        <v>400</v>
      </c>
      <c r="H41" s="89"/>
      <c r="I41" s="89">
        <v>400</v>
      </c>
      <c r="J41" s="89"/>
      <c r="K41" s="25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</row>
    <row r="42" spans="1:101" s="14" customFormat="1" ht="26.25" customHeight="1">
      <c r="A42" s="112">
        <v>5</v>
      </c>
      <c r="B42" s="62" t="s">
        <v>115</v>
      </c>
      <c r="C42" s="88">
        <v>464</v>
      </c>
      <c r="D42" s="89"/>
      <c r="E42" s="89">
        <v>464</v>
      </c>
      <c r="F42" s="89"/>
      <c r="G42" s="89">
        <v>464</v>
      </c>
      <c r="H42" s="89"/>
      <c r="I42" s="89">
        <v>464</v>
      </c>
      <c r="J42" s="89"/>
      <c r="K42" s="2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</row>
    <row r="43" spans="1:101" s="14" customFormat="1" ht="28.5" customHeight="1">
      <c r="A43" s="112">
        <v>6</v>
      </c>
      <c r="B43" s="62" t="s">
        <v>123</v>
      </c>
      <c r="C43" s="88">
        <v>1619.4</v>
      </c>
      <c r="D43" s="89"/>
      <c r="E43" s="89">
        <v>1619.4</v>
      </c>
      <c r="F43" s="89"/>
      <c r="G43" s="89">
        <v>800</v>
      </c>
      <c r="H43" s="89"/>
      <c r="I43" s="89">
        <v>800</v>
      </c>
      <c r="J43" s="89"/>
      <c r="K43" s="2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</row>
    <row r="44" spans="1:11" ht="12.75">
      <c r="A44" s="81" t="s">
        <v>16</v>
      </c>
      <c r="B44" s="82" t="s">
        <v>0</v>
      </c>
      <c r="C44" s="90">
        <v>5640.6</v>
      </c>
      <c r="D44" s="90"/>
      <c r="E44" s="90">
        <v>5640.6</v>
      </c>
      <c r="F44" s="90"/>
      <c r="G44" s="90">
        <v>5640.6</v>
      </c>
      <c r="H44" s="90"/>
      <c r="I44" s="90">
        <v>5640.6</v>
      </c>
      <c r="J44" s="90">
        <f>E44-I44</f>
        <v>0</v>
      </c>
      <c r="K44" s="21"/>
    </row>
    <row r="45" spans="1:11" ht="12.75">
      <c r="A45" s="61"/>
      <c r="B45" s="62"/>
      <c r="C45" s="89"/>
      <c r="D45" s="89"/>
      <c r="E45" s="89"/>
      <c r="F45" s="89"/>
      <c r="G45" s="89"/>
      <c r="H45" s="89"/>
      <c r="I45" s="89"/>
      <c r="J45" s="89"/>
      <c r="K45" s="25"/>
    </row>
    <row r="46" spans="1:11" ht="12.75">
      <c r="A46" s="92"/>
      <c r="B46" s="80" t="s">
        <v>18</v>
      </c>
      <c r="C46" s="93">
        <f>C47</f>
        <v>1200</v>
      </c>
      <c r="D46" s="93">
        <f aca="true" t="shared" si="10" ref="D46:J46">D47</f>
        <v>0</v>
      </c>
      <c r="E46" s="93">
        <f t="shared" si="10"/>
        <v>1200</v>
      </c>
      <c r="F46" s="93">
        <f t="shared" si="10"/>
        <v>0</v>
      </c>
      <c r="G46" s="93">
        <f t="shared" si="10"/>
        <v>1200</v>
      </c>
      <c r="H46" s="93">
        <f t="shared" si="10"/>
        <v>0</v>
      </c>
      <c r="I46" s="93">
        <f t="shared" si="10"/>
        <v>1200</v>
      </c>
      <c r="J46" s="93">
        <f t="shared" si="10"/>
        <v>0</v>
      </c>
      <c r="K46" s="9"/>
    </row>
    <row r="47" spans="1:11" ht="12.75">
      <c r="A47" s="81" t="s">
        <v>16</v>
      </c>
      <c r="B47" s="82" t="s">
        <v>0</v>
      </c>
      <c r="C47" s="90">
        <v>1200</v>
      </c>
      <c r="D47" s="91"/>
      <c r="E47" s="90">
        <v>1200</v>
      </c>
      <c r="F47" s="90"/>
      <c r="G47" s="90">
        <v>1200</v>
      </c>
      <c r="H47" s="89"/>
      <c r="I47" s="90">
        <v>1200</v>
      </c>
      <c r="J47" s="90">
        <v>0</v>
      </c>
      <c r="K47" s="29"/>
    </row>
    <row r="48" spans="1:11" ht="12.75">
      <c r="A48" s="81"/>
      <c r="B48" s="82"/>
      <c r="C48" s="90"/>
      <c r="D48" s="91"/>
      <c r="E48" s="90"/>
      <c r="F48" s="90"/>
      <c r="G48" s="90"/>
      <c r="H48" s="89"/>
      <c r="I48" s="90"/>
      <c r="J48" s="90"/>
      <c r="K48" s="29"/>
    </row>
    <row r="49" spans="1:11" ht="12.75">
      <c r="A49" s="81"/>
      <c r="B49" s="80" t="s">
        <v>71</v>
      </c>
      <c r="C49" s="90">
        <f>C50</f>
        <v>400</v>
      </c>
      <c r="D49" s="90">
        <f aca="true" t="shared" si="11" ref="D49:J49">D50</f>
        <v>0</v>
      </c>
      <c r="E49" s="90">
        <f t="shared" si="11"/>
        <v>400</v>
      </c>
      <c r="F49" s="90">
        <f t="shared" si="11"/>
        <v>0</v>
      </c>
      <c r="G49" s="90">
        <f t="shared" si="11"/>
        <v>400</v>
      </c>
      <c r="H49" s="90">
        <f t="shared" si="11"/>
        <v>0</v>
      </c>
      <c r="I49" s="90">
        <f t="shared" si="11"/>
        <v>400</v>
      </c>
      <c r="J49" s="90">
        <f t="shared" si="11"/>
        <v>0</v>
      </c>
      <c r="K49" s="29"/>
    </row>
    <row r="50" spans="1:11" ht="12.75">
      <c r="A50" s="81" t="s">
        <v>16</v>
      </c>
      <c r="B50" s="82" t="s">
        <v>0</v>
      </c>
      <c r="C50" s="90">
        <v>400</v>
      </c>
      <c r="D50" s="91"/>
      <c r="E50" s="90">
        <v>400</v>
      </c>
      <c r="F50" s="90"/>
      <c r="G50" s="90">
        <v>400</v>
      </c>
      <c r="H50" s="89"/>
      <c r="I50" s="90">
        <v>400</v>
      </c>
      <c r="J50" s="90"/>
      <c r="K50" s="29"/>
    </row>
    <row r="51" spans="1:11" ht="9" customHeight="1">
      <c r="A51" s="81"/>
      <c r="B51" s="82"/>
      <c r="C51" s="90"/>
      <c r="D51" s="91"/>
      <c r="E51" s="90"/>
      <c r="F51" s="90"/>
      <c r="G51" s="90"/>
      <c r="H51" s="89"/>
      <c r="I51" s="90"/>
      <c r="J51" s="90"/>
      <c r="K51" s="29"/>
    </row>
    <row r="52" spans="1:11" ht="25.5">
      <c r="A52" s="84"/>
      <c r="B52" s="80" t="s">
        <v>70</v>
      </c>
      <c r="C52" s="85">
        <f aca="true" t="shared" si="12" ref="C52:J52">C53+C61+C68</f>
        <v>47544.1</v>
      </c>
      <c r="D52" s="85">
        <f t="shared" si="12"/>
        <v>21694</v>
      </c>
      <c r="E52" s="85">
        <f t="shared" si="12"/>
        <v>25850.1</v>
      </c>
      <c r="F52" s="85">
        <f t="shared" si="12"/>
        <v>1</v>
      </c>
      <c r="G52" s="85">
        <f t="shared" si="12"/>
        <v>9621</v>
      </c>
      <c r="H52" s="85">
        <f t="shared" si="12"/>
        <v>0</v>
      </c>
      <c r="I52" s="85">
        <f t="shared" si="12"/>
        <v>9622</v>
      </c>
      <c r="J52" s="85">
        <f t="shared" si="12"/>
        <v>16228.1</v>
      </c>
      <c r="K52" s="18"/>
    </row>
    <row r="53" spans="1:11" ht="12.75">
      <c r="A53" s="81" t="s">
        <v>14</v>
      </c>
      <c r="B53" s="86" t="s">
        <v>15</v>
      </c>
      <c r="C53" s="90">
        <f>C54+C55+C56+C57+C58+C60</f>
        <v>37354.1</v>
      </c>
      <c r="D53" s="90">
        <f aca="true" t="shared" si="13" ref="D53:I53">D54+D55+D56+D57+D58+D60</f>
        <v>21694</v>
      </c>
      <c r="E53" s="90">
        <f t="shared" si="13"/>
        <v>15660.1</v>
      </c>
      <c r="F53" s="90">
        <f t="shared" si="13"/>
        <v>1</v>
      </c>
      <c r="G53" s="90">
        <f t="shared" si="13"/>
        <v>4695</v>
      </c>
      <c r="H53" s="90">
        <f t="shared" si="13"/>
        <v>0</v>
      </c>
      <c r="I53" s="90">
        <f t="shared" si="13"/>
        <v>4696</v>
      </c>
      <c r="J53" s="90">
        <f>E53-I53</f>
        <v>10964.1</v>
      </c>
      <c r="K53" s="20"/>
    </row>
    <row r="54" spans="1:11" ht="25.5">
      <c r="A54" s="61">
        <v>1</v>
      </c>
      <c r="B54" s="62" t="s">
        <v>27</v>
      </c>
      <c r="C54" s="88">
        <f>D54+E54</f>
        <v>10879</v>
      </c>
      <c r="D54" s="89">
        <v>10715</v>
      </c>
      <c r="E54" s="89">
        <v>164</v>
      </c>
      <c r="F54" s="89">
        <v>1</v>
      </c>
      <c r="G54" s="88">
        <v>163</v>
      </c>
      <c r="H54" s="89"/>
      <c r="I54" s="89">
        <f aca="true" t="shared" si="14" ref="I54:I60">F54+G54</f>
        <v>164</v>
      </c>
      <c r="J54" s="89"/>
      <c r="K54" s="22"/>
    </row>
    <row r="55" spans="1:11" ht="25.5">
      <c r="A55" s="61">
        <v>2</v>
      </c>
      <c r="B55" s="62" t="s">
        <v>28</v>
      </c>
      <c r="C55" s="88">
        <f>D55+E55</f>
        <v>5315</v>
      </c>
      <c r="D55" s="89">
        <v>5152</v>
      </c>
      <c r="E55" s="89">
        <v>163</v>
      </c>
      <c r="F55" s="89"/>
      <c r="G55" s="89">
        <v>150</v>
      </c>
      <c r="H55" s="89"/>
      <c r="I55" s="89">
        <f t="shared" si="14"/>
        <v>150</v>
      </c>
      <c r="J55" s="89"/>
      <c r="K55" s="22"/>
    </row>
    <row r="56" spans="1:11" ht="25.5">
      <c r="A56" s="61">
        <v>3</v>
      </c>
      <c r="B56" s="62" t="s">
        <v>30</v>
      </c>
      <c r="C56" s="88">
        <f>D56+E56</f>
        <v>1618</v>
      </c>
      <c r="D56" s="89">
        <v>175</v>
      </c>
      <c r="E56" s="89">
        <v>1443</v>
      </c>
      <c r="F56" s="89"/>
      <c r="G56" s="89">
        <v>700</v>
      </c>
      <c r="H56" s="89"/>
      <c r="I56" s="89">
        <f t="shared" si="14"/>
        <v>700</v>
      </c>
      <c r="J56" s="89"/>
      <c r="K56" s="22"/>
    </row>
    <row r="57" spans="1:11" ht="38.25">
      <c r="A57" s="61">
        <v>4</v>
      </c>
      <c r="B57" s="62" t="s">
        <v>29</v>
      </c>
      <c r="C57" s="88">
        <f>D57+E57</f>
        <v>13342</v>
      </c>
      <c r="D57" s="89">
        <v>542</v>
      </c>
      <c r="E57" s="89">
        <v>12800</v>
      </c>
      <c r="F57" s="89"/>
      <c r="G57" s="89">
        <v>3100</v>
      </c>
      <c r="H57" s="89"/>
      <c r="I57" s="89">
        <f t="shared" si="14"/>
        <v>3100</v>
      </c>
      <c r="J57" s="89"/>
      <c r="K57" s="22"/>
    </row>
    <row r="58" spans="1:11" ht="12.75">
      <c r="A58" s="61">
        <v>5</v>
      </c>
      <c r="B58" s="62" t="s">
        <v>68</v>
      </c>
      <c r="C58" s="89">
        <v>969.1</v>
      </c>
      <c r="D58" s="89">
        <v>11</v>
      </c>
      <c r="E58" s="89">
        <v>958.1</v>
      </c>
      <c r="F58" s="89"/>
      <c r="G58" s="89">
        <v>450</v>
      </c>
      <c r="H58" s="89"/>
      <c r="I58" s="89">
        <f t="shared" si="14"/>
        <v>450</v>
      </c>
      <c r="J58" s="89"/>
      <c r="K58" s="22"/>
    </row>
    <row r="59" spans="1:11" ht="12.75">
      <c r="A59" s="61"/>
      <c r="B59" s="62" t="s">
        <v>69</v>
      </c>
      <c r="C59" s="89"/>
      <c r="D59" s="88"/>
      <c r="E59" s="89"/>
      <c r="F59" s="89"/>
      <c r="G59" s="89"/>
      <c r="H59" s="89"/>
      <c r="I59" s="89"/>
      <c r="J59" s="89"/>
      <c r="K59" s="22"/>
    </row>
    <row r="60" spans="1:11" ht="12.75">
      <c r="A60" s="61">
        <v>6</v>
      </c>
      <c r="B60" s="62" t="s">
        <v>91</v>
      </c>
      <c r="C60" s="89">
        <f>D60+E60</f>
        <v>5231</v>
      </c>
      <c r="D60" s="89">
        <v>5099</v>
      </c>
      <c r="E60" s="89">
        <v>132</v>
      </c>
      <c r="F60" s="89"/>
      <c r="G60" s="89">
        <v>132</v>
      </c>
      <c r="H60" s="89"/>
      <c r="I60" s="89">
        <f t="shared" si="14"/>
        <v>132</v>
      </c>
      <c r="J60" s="89"/>
      <c r="K60" s="22"/>
    </row>
    <row r="61" spans="1:101" s="27" customFormat="1" ht="12.75">
      <c r="A61" s="90" t="s">
        <v>99</v>
      </c>
      <c r="B61" s="114" t="s">
        <v>98</v>
      </c>
      <c r="C61" s="90">
        <f>C62+C63+C64+C65+C66</f>
        <v>8764</v>
      </c>
      <c r="D61" s="90">
        <f aca="true" t="shared" si="15" ref="D61:I61">D62+D63+D64+D65+D66</f>
        <v>0</v>
      </c>
      <c r="E61" s="90">
        <f t="shared" si="15"/>
        <v>8764</v>
      </c>
      <c r="F61" s="90">
        <f t="shared" si="15"/>
        <v>0</v>
      </c>
      <c r="G61" s="90">
        <f t="shared" si="15"/>
        <v>3500</v>
      </c>
      <c r="H61" s="90">
        <f t="shared" si="15"/>
        <v>0</v>
      </c>
      <c r="I61" s="90">
        <f t="shared" si="15"/>
        <v>3500</v>
      </c>
      <c r="J61" s="90">
        <f>E61-I61</f>
        <v>5264</v>
      </c>
      <c r="K61" s="21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</row>
    <row r="62" spans="1:11" ht="25.5">
      <c r="A62" s="61">
        <v>1</v>
      </c>
      <c r="B62" s="115" t="s">
        <v>127</v>
      </c>
      <c r="C62" s="89">
        <v>969</v>
      </c>
      <c r="D62" s="89"/>
      <c r="E62" s="89">
        <v>969</v>
      </c>
      <c r="F62" s="89"/>
      <c r="G62" s="89">
        <v>500</v>
      </c>
      <c r="H62" s="89"/>
      <c r="I62" s="89">
        <v>500</v>
      </c>
      <c r="J62" s="89"/>
      <c r="K62" s="22"/>
    </row>
    <row r="63" spans="1:11" ht="25.5">
      <c r="A63" s="61">
        <v>2</v>
      </c>
      <c r="B63" s="62" t="s">
        <v>112</v>
      </c>
      <c r="C63" s="89">
        <v>3245</v>
      </c>
      <c r="D63" s="89"/>
      <c r="E63" s="89">
        <v>3245</v>
      </c>
      <c r="F63" s="89"/>
      <c r="G63" s="89">
        <v>1000</v>
      </c>
      <c r="H63" s="89"/>
      <c r="I63" s="89">
        <v>1000</v>
      </c>
      <c r="J63" s="89"/>
      <c r="K63" s="22"/>
    </row>
    <row r="64" spans="1:11" ht="12.75">
      <c r="A64" s="61">
        <v>3</v>
      </c>
      <c r="B64" s="62" t="s">
        <v>118</v>
      </c>
      <c r="C64" s="89"/>
      <c r="D64" s="89"/>
      <c r="E64" s="89"/>
      <c r="F64" s="89"/>
      <c r="G64" s="89">
        <v>500</v>
      </c>
      <c r="H64" s="89"/>
      <c r="I64" s="89">
        <v>500</v>
      </c>
      <c r="J64" s="89"/>
      <c r="K64" s="22"/>
    </row>
    <row r="65" spans="1:11" ht="25.5">
      <c r="A65" s="61">
        <v>4</v>
      </c>
      <c r="B65" s="62" t="s">
        <v>131</v>
      </c>
      <c r="C65" s="89">
        <v>4550</v>
      </c>
      <c r="D65" s="89"/>
      <c r="E65" s="89">
        <v>4550</v>
      </c>
      <c r="F65" s="89"/>
      <c r="G65" s="89">
        <v>1000</v>
      </c>
      <c r="H65" s="89"/>
      <c r="I65" s="89">
        <v>1000</v>
      </c>
      <c r="J65" s="89"/>
      <c r="K65" s="22"/>
    </row>
    <row r="66" spans="1:11" ht="12.75">
      <c r="A66" s="61">
        <v>5</v>
      </c>
      <c r="B66" s="62" t="s">
        <v>68</v>
      </c>
      <c r="C66" s="89"/>
      <c r="D66" s="89"/>
      <c r="E66" s="89"/>
      <c r="F66" s="89"/>
      <c r="G66" s="89">
        <v>500</v>
      </c>
      <c r="H66" s="89"/>
      <c r="I66" s="89">
        <v>500</v>
      </c>
      <c r="J66" s="89"/>
      <c r="K66" s="22"/>
    </row>
    <row r="67" spans="1:11" ht="12.75">
      <c r="A67" s="61"/>
      <c r="B67" s="62" t="s">
        <v>132</v>
      </c>
      <c r="C67" s="89"/>
      <c r="D67" s="89"/>
      <c r="E67" s="89"/>
      <c r="F67" s="89"/>
      <c r="G67" s="89"/>
      <c r="H67" s="89"/>
      <c r="I67" s="89"/>
      <c r="J67" s="89"/>
      <c r="K67" s="22"/>
    </row>
    <row r="68" spans="1:11" ht="12.75">
      <c r="A68" s="81" t="s">
        <v>16</v>
      </c>
      <c r="B68" s="82" t="s">
        <v>31</v>
      </c>
      <c r="C68" s="90">
        <v>1426</v>
      </c>
      <c r="D68" s="90"/>
      <c r="E68" s="90">
        <v>1426</v>
      </c>
      <c r="F68" s="90"/>
      <c r="G68" s="90">
        <v>1426</v>
      </c>
      <c r="H68" s="89"/>
      <c r="I68" s="90">
        <v>1426</v>
      </c>
      <c r="J68" s="90">
        <f>E68-I68</f>
        <v>0</v>
      </c>
      <c r="K68" s="29"/>
    </row>
    <row r="69" spans="1:11" ht="12.75">
      <c r="A69" s="81"/>
      <c r="B69" s="82"/>
      <c r="C69" s="89"/>
      <c r="D69" s="94"/>
      <c r="E69" s="95"/>
      <c r="F69" s="94"/>
      <c r="G69" s="95"/>
      <c r="H69" s="89"/>
      <c r="I69" s="95"/>
      <c r="J69" s="95"/>
      <c r="K69" s="30"/>
    </row>
    <row r="70" spans="1:11" ht="12.75">
      <c r="A70" s="61"/>
      <c r="B70" s="80" t="s">
        <v>32</v>
      </c>
      <c r="C70" s="93">
        <f>C71+C75</f>
        <v>1742</v>
      </c>
      <c r="D70" s="93">
        <f aca="true" t="shared" si="16" ref="D70:J70">D71+D75</f>
        <v>914</v>
      </c>
      <c r="E70" s="93">
        <f t="shared" si="16"/>
        <v>828</v>
      </c>
      <c r="F70" s="93">
        <f t="shared" si="16"/>
        <v>0</v>
      </c>
      <c r="G70" s="93">
        <f t="shared" si="16"/>
        <v>828</v>
      </c>
      <c r="H70" s="93">
        <f t="shared" si="16"/>
        <v>0</v>
      </c>
      <c r="I70" s="93">
        <f t="shared" si="16"/>
        <v>828</v>
      </c>
      <c r="J70" s="93">
        <f t="shared" si="16"/>
        <v>0</v>
      </c>
      <c r="K70" s="9"/>
    </row>
    <row r="71" spans="1:11" ht="12.75">
      <c r="A71" s="81" t="s">
        <v>14</v>
      </c>
      <c r="B71" s="86" t="s">
        <v>15</v>
      </c>
      <c r="C71" s="90">
        <f>C73</f>
        <v>1624</v>
      </c>
      <c r="D71" s="90">
        <f aca="true" t="shared" si="17" ref="D71:J71">D73</f>
        <v>914</v>
      </c>
      <c r="E71" s="90">
        <f t="shared" si="17"/>
        <v>710</v>
      </c>
      <c r="F71" s="90">
        <f t="shared" si="17"/>
        <v>0</v>
      </c>
      <c r="G71" s="90">
        <f t="shared" si="17"/>
        <v>710</v>
      </c>
      <c r="H71" s="90">
        <f t="shared" si="17"/>
        <v>0</v>
      </c>
      <c r="I71" s="90">
        <f t="shared" si="17"/>
        <v>710</v>
      </c>
      <c r="J71" s="90">
        <f t="shared" si="17"/>
        <v>0</v>
      </c>
      <c r="K71" s="9"/>
    </row>
    <row r="72" spans="1:11" ht="12.75">
      <c r="A72" s="81"/>
      <c r="B72" s="86" t="s">
        <v>66</v>
      </c>
      <c r="C72" s="93"/>
      <c r="D72" s="93"/>
      <c r="E72" s="93"/>
      <c r="F72" s="93"/>
      <c r="G72" s="93"/>
      <c r="H72" s="93"/>
      <c r="I72" s="93"/>
      <c r="J72" s="93"/>
      <c r="K72" s="9"/>
    </row>
    <row r="73" spans="1:11" ht="25.5">
      <c r="A73" s="61">
        <v>1</v>
      </c>
      <c r="B73" s="62" t="s">
        <v>67</v>
      </c>
      <c r="C73" s="89">
        <f>D73+E73</f>
        <v>1624</v>
      </c>
      <c r="D73" s="89">
        <v>914</v>
      </c>
      <c r="E73" s="89">
        <v>710</v>
      </c>
      <c r="F73" s="93"/>
      <c r="G73" s="89">
        <v>710</v>
      </c>
      <c r="H73" s="93"/>
      <c r="I73" s="89">
        <v>710</v>
      </c>
      <c r="J73" s="89">
        <f>E73-I73</f>
        <v>0</v>
      </c>
      <c r="K73" s="9"/>
    </row>
    <row r="74" spans="1:11" ht="12.75">
      <c r="A74" s="61"/>
      <c r="B74" s="80"/>
      <c r="C74" s="93"/>
      <c r="D74" s="93"/>
      <c r="E74" s="93"/>
      <c r="F74" s="93"/>
      <c r="G74" s="93"/>
      <c r="H74" s="93"/>
      <c r="I74" s="93"/>
      <c r="J74" s="93"/>
      <c r="K74" s="9"/>
    </row>
    <row r="75" spans="1:11" ht="12.75">
      <c r="A75" s="81" t="s">
        <v>16</v>
      </c>
      <c r="B75" s="82" t="s">
        <v>0</v>
      </c>
      <c r="C75" s="90">
        <v>118</v>
      </c>
      <c r="D75" s="91"/>
      <c r="E75" s="90">
        <v>118</v>
      </c>
      <c r="F75" s="116"/>
      <c r="G75" s="87">
        <v>118</v>
      </c>
      <c r="H75" s="89"/>
      <c r="I75" s="90">
        <v>118</v>
      </c>
      <c r="J75" s="90">
        <f>E75-I75</f>
        <v>0</v>
      </c>
      <c r="K75" s="31"/>
    </row>
    <row r="76" spans="1:11" ht="12.75">
      <c r="A76" s="81"/>
      <c r="B76" s="82"/>
      <c r="C76" s="89"/>
      <c r="D76" s="91"/>
      <c r="E76" s="90"/>
      <c r="F76" s="90"/>
      <c r="G76" s="90"/>
      <c r="H76" s="89"/>
      <c r="I76" s="89"/>
      <c r="J76" s="89"/>
      <c r="K76" s="32"/>
    </row>
    <row r="77" spans="1:11" ht="12.75">
      <c r="A77" s="92"/>
      <c r="B77" s="80" t="s">
        <v>33</v>
      </c>
      <c r="C77" s="85">
        <f>C78+C81</f>
        <v>9352</v>
      </c>
      <c r="D77" s="85">
        <f aca="true" t="shared" si="18" ref="D77:J77">D78+D81</f>
        <v>7785</v>
      </c>
      <c r="E77" s="85">
        <f t="shared" si="18"/>
        <v>1567</v>
      </c>
      <c r="F77" s="85">
        <f t="shared" si="18"/>
        <v>0</v>
      </c>
      <c r="G77" s="85">
        <f t="shared" si="18"/>
        <v>1567</v>
      </c>
      <c r="H77" s="85">
        <f t="shared" si="18"/>
        <v>0</v>
      </c>
      <c r="I77" s="85">
        <f t="shared" si="18"/>
        <v>1567</v>
      </c>
      <c r="J77" s="85">
        <f t="shared" si="18"/>
        <v>0</v>
      </c>
      <c r="K77" s="18"/>
    </row>
    <row r="78" spans="1:11" ht="12.75">
      <c r="A78" s="81" t="s">
        <v>14</v>
      </c>
      <c r="B78" s="86" t="s">
        <v>15</v>
      </c>
      <c r="C78" s="90">
        <f>C79</f>
        <v>7859</v>
      </c>
      <c r="D78" s="90">
        <f aca="true" t="shared" si="19" ref="D78:J78">D79</f>
        <v>7785</v>
      </c>
      <c r="E78" s="90">
        <f t="shared" si="19"/>
        <v>74</v>
      </c>
      <c r="F78" s="90">
        <f t="shared" si="19"/>
        <v>0</v>
      </c>
      <c r="G78" s="90">
        <f t="shared" si="19"/>
        <v>74</v>
      </c>
      <c r="H78" s="90">
        <f t="shared" si="19"/>
        <v>0</v>
      </c>
      <c r="I78" s="90">
        <f t="shared" si="19"/>
        <v>74</v>
      </c>
      <c r="J78" s="90">
        <f t="shared" si="19"/>
        <v>0</v>
      </c>
      <c r="K78" s="29"/>
    </row>
    <row r="79" spans="1:11" ht="25.5">
      <c r="A79" s="61">
        <v>1</v>
      </c>
      <c r="B79" s="62" t="s">
        <v>34</v>
      </c>
      <c r="C79" s="89">
        <f>D79+E79</f>
        <v>7859</v>
      </c>
      <c r="D79" s="89">
        <v>7785</v>
      </c>
      <c r="E79" s="116">
        <v>74</v>
      </c>
      <c r="F79" s="116"/>
      <c r="G79" s="116">
        <v>74</v>
      </c>
      <c r="H79" s="89"/>
      <c r="I79" s="89">
        <v>74</v>
      </c>
      <c r="J79" s="89"/>
      <c r="K79" s="32"/>
    </row>
    <row r="80" spans="1:11" ht="9" customHeight="1">
      <c r="A80" s="61"/>
      <c r="B80" s="62"/>
      <c r="C80" s="89"/>
      <c r="D80" s="88"/>
      <c r="E80" s="89"/>
      <c r="F80" s="89"/>
      <c r="G80" s="89"/>
      <c r="H80" s="89"/>
      <c r="I80" s="89"/>
      <c r="J80" s="89"/>
      <c r="K80" s="22"/>
    </row>
    <row r="81" spans="1:11" ht="12.75">
      <c r="A81" s="81" t="s">
        <v>16</v>
      </c>
      <c r="B81" s="82" t="s">
        <v>35</v>
      </c>
      <c r="C81" s="87">
        <v>1493</v>
      </c>
      <c r="D81" s="87"/>
      <c r="E81" s="87">
        <v>1493</v>
      </c>
      <c r="F81" s="87"/>
      <c r="G81" s="87">
        <v>1493</v>
      </c>
      <c r="H81" s="90"/>
      <c r="I81" s="87">
        <v>1493</v>
      </c>
      <c r="J81" s="87">
        <f>E81-I81</f>
        <v>0</v>
      </c>
      <c r="K81" s="20"/>
    </row>
    <row r="82" spans="1:11" ht="12.75">
      <c r="A82" s="81"/>
      <c r="B82" s="62"/>
      <c r="C82" s="87"/>
      <c r="D82" s="87"/>
      <c r="E82" s="87"/>
      <c r="F82" s="87"/>
      <c r="G82" s="87"/>
      <c r="H82" s="90"/>
      <c r="I82" s="87"/>
      <c r="J82" s="87"/>
      <c r="K82" s="20"/>
    </row>
    <row r="83" spans="1:101" s="11" customFormat="1" ht="12.75">
      <c r="A83" s="92"/>
      <c r="B83" s="80" t="s">
        <v>36</v>
      </c>
      <c r="C83" s="117">
        <f aca="true" t="shared" si="20" ref="C83:J83">C84+C87</f>
        <v>20442</v>
      </c>
      <c r="D83" s="117">
        <f t="shared" si="20"/>
        <v>19579</v>
      </c>
      <c r="E83" s="117">
        <f t="shared" si="20"/>
        <v>863</v>
      </c>
      <c r="F83" s="117">
        <f t="shared" si="20"/>
        <v>0</v>
      </c>
      <c r="G83" s="117">
        <f t="shared" si="20"/>
        <v>863</v>
      </c>
      <c r="H83" s="117">
        <f t="shared" si="20"/>
        <v>0</v>
      </c>
      <c r="I83" s="117">
        <f t="shared" si="20"/>
        <v>863</v>
      </c>
      <c r="J83" s="117">
        <f t="shared" si="20"/>
        <v>0</v>
      </c>
      <c r="K83" s="33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</row>
    <row r="84" spans="1:11" ht="12.75">
      <c r="A84" s="81" t="s">
        <v>14</v>
      </c>
      <c r="B84" s="86" t="s">
        <v>15</v>
      </c>
      <c r="C84" s="91">
        <f aca="true" t="shared" si="21" ref="C84:J84">SUM(C85:C86)</f>
        <v>20392</v>
      </c>
      <c r="D84" s="91">
        <f t="shared" si="21"/>
        <v>19579</v>
      </c>
      <c r="E84" s="91">
        <f t="shared" si="21"/>
        <v>813</v>
      </c>
      <c r="F84" s="91">
        <f t="shared" si="21"/>
        <v>0</v>
      </c>
      <c r="G84" s="91">
        <f t="shared" si="21"/>
        <v>813</v>
      </c>
      <c r="H84" s="91">
        <f t="shared" si="21"/>
        <v>0</v>
      </c>
      <c r="I84" s="91">
        <f t="shared" si="21"/>
        <v>813</v>
      </c>
      <c r="J84" s="91">
        <f t="shared" si="21"/>
        <v>0</v>
      </c>
      <c r="K84" s="23"/>
    </row>
    <row r="85" spans="1:11" ht="25.5">
      <c r="A85" s="61">
        <v>1</v>
      </c>
      <c r="B85" s="62" t="s">
        <v>37</v>
      </c>
      <c r="C85" s="89">
        <f>D85+E85</f>
        <v>9721</v>
      </c>
      <c r="D85" s="89">
        <v>9695</v>
      </c>
      <c r="E85" s="89">
        <v>26</v>
      </c>
      <c r="F85" s="89"/>
      <c r="G85" s="89">
        <v>26</v>
      </c>
      <c r="H85" s="89"/>
      <c r="I85" s="89">
        <v>26</v>
      </c>
      <c r="J85" s="89"/>
      <c r="K85" s="22"/>
    </row>
    <row r="86" spans="1:11" ht="25.5">
      <c r="A86" s="61">
        <v>2</v>
      </c>
      <c r="B86" s="62" t="s">
        <v>38</v>
      </c>
      <c r="C86" s="89">
        <f>D86+E86</f>
        <v>10671</v>
      </c>
      <c r="D86" s="89">
        <v>9884</v>
      </c>
      <c r="E86" s="88">
        <v>787</v>
      </c>
      <c r="F86" s="89"/>
      <c r="G86" s="89">
        <v>787</v>
      </c>
      <c r="H86" s="89"/>
      <c r="I86" s="89">
        <v>787</v>
      </c>
      <c r="J86" s="89"/>
      <c r="K86" s="22"/>
    </row>
    <row r="87" spans="1:101" s="27" customFormat="1" ht="12.75">
      <c r="A87" s="81" t="s">
        <v>16</v>
      </c>
      <c r="B87" s="82" t="s">
        <v>35</v>
      </c>
      <c r="C87" s="90">
        <v>50</v>
      </c>
      <c r="D87" s="91"/>
      <c r="E87" s="91">
        <v>50</v>
      </c>
      <c r="F87" s="90"/>
      <c r="G87" s="90">
        <v>50</v>
      </c>
      <c r="H87" s="90"/>
      <c r="I87" s="90">
        <v>50</v>
      </c>
      <c r="J87" s="90"/>
      <c r="K87" s="21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</row>
    <row r="88" spans="1:11" ht="7.5" customHeight="1">
      <c r="A88" s="61"/>
      <c r="B88" s="62"/>
      <c r="C88" s="88"/>
      <c r="D88" s="88"/>
      <c r="E88" s="88"/>
      <c r="F88" s="88"/>
      <c r="G88" s="118"/>
      <c r="H88" s="89"/>
      <c r="I88" s="89"/>
      <c r="J88" s="89"/>
      <c r="K88" s="22"/>
    </row>
    <row r="89" spans="1:11" ht="12.75">
      <c r="A89" s="92"/>
      <c r="B89" s="80" t="s">
        <v>39</v>
      </c>
      <c r="C89" s="93">
        <f>C90+C93+C98</f>
        <v>57475.9</v>
      </c>
      <c r="D89" s="93">
        <f aca="true" t="shared" si="22" ref="D89:J89">D90+D93+D98</f>
        <v>44489</v>
      </c>
      <c r="E89" s="93">
        <f t="shared" si="22"/>
        <v>12986.900000000001</v>
      </c>
      <c r="F89" s="93">
        <f t="shared" si="22"/>
        <v>160</v>
      </c>
      <c r="G89" s="93">
        <f t="shared" si="22"/>
        <v>5233</v>
      </c>
      <c r="H89" s="93">
        <f t="shared" si="22"/>
        <v>0</v>
      </c>
      <c r="I89" s="93">
        <f t="shared" si="22"/>
        <v>5393</v>
      </c>
      <c r="J89" s="93">
        <f t="shared" si="22"/>
        <v>7593.900000000001</v>
      </c>
      <c r="K89" s="9"/>
    </row>
    <row r="90" spans="1:11" ht="12.75">
      <c r="A90" s="81" t="s">
        <v>14</v>
      </c>
      <c r="B90" s="82" t="s">
        <v>3</v>
      </c>
      <c r="C90" s="87">
        <f aca="true" t="shared" si="23" ref="C90:I90">C91+C92</f>
        <v>52495</v>
      </c>
      <c r="D90" s="87">
        <f t="shared" si="23"/>
        <v>44489</v>
      </c>
      <c r="E90" s="87">
        <f t="shared" si="23"/>
        <v>8006</v>
      </c>
      <c r="F90" s="87">
        <f t="shared" si="23"/>
        <v>160</v>
      </c>
      <c r="G90" s="87">
        <f t="shared" si="23"/>
        <v>4607</v>
      </c>
      <c r="H90" s="87">
        <f t="shared" si="23"/>
        <v>0</v>
      </c>
      <c r="I90" s="87">
        <f t="shared" si="23"/>
        <v>4767</v>
      </c>
      <c r="J90" s="87">
        <f>E90-I90</f>
        <v>3239</v>
      </c>
      <c r="K90" s="20"/>
    </row>
    <row r="91" spans="1:11" ht="25.5">
      <c r="A91" s="61">
        <v>1</v>
      </c>
      <c r="B91" s="62" t="s">
        <v>40</v>
      </c>
      <c r="C91" s="119">
        <f>D91+E91</f>
        <v>51895</v>
      </c>
      <c r="D91" s="89">
        <v>44385</v>
      </c>
      <c r="E91" s="88">
        <v>7510</v>
      </c>
      <c r="F91" s="89">
        <v>152</v>
      </c>
      <c r="G91" s="88">
        <v>4507</v>
      </c>
      <c r="H91" s="89"/>
      <c r="I91" s="89">
        <f>F91+G91</f>
        <v>4659</v>
      </c>
      <c r="J91" s="89">
        <f>E91-I91</f>
        <v>2851</v>
      </c>
      <c r="K91" s="28"/>
    </row>
    <row r="92" spans="1:11" ht="25.5">
      <c r="A92" s="62">
        <v>2</v>
      </c>
      <c r="B92" s="62" t="s">
        <v>94</v>
      </c>
      <c r="C92" s="119">
        <f>D92+E92</f>
        <v>600</v>
      </c>
      <c r="D92" s="89">
        <v>104</v>
      </c>
      <c r="E92" s="88">
        <v>496</v>
      </c>
      <c r="F92" s="89">
        <v>8</v>
      </c>
      <c r="G92" s="88">
        <v>100</v>
      </c>
      <c r="H92" s="89"/>
      <c r="I92" s="89">
        <v>108</v>
      </c>
      <c r="J92" s="89"/>
      <c r="K92" s="28"/>
    </row>
    <row r="93" spans="1:101" s="27" customFormat="1" ht="12.75">
      <c r="A93" s="120" t="s">
        <v>99</v>
      </c>
      <c r="B93" s="82" t="s">
        <v>102</v>
      </c>
      <c r="C93" s="87">
        <f>C94+C95+C96+C97</f>
        <v>4874.900000000001</v>
      </c>
      <c r="D93" s="87">
        <f aca="true" t="shared" si="24" ref="D93:I93">D94+D95+D96+D97</f>
        <v>0</v>
      </c>
      <c r="E93" s="87">
        <f t="shared" si="24"/>
        <v>4874.900000000001</v>
      </c>
      <c r="F93" s="87">
        <f t="shared" si="24"/>
        <v>0</v>
      </c>
      <c r="G93" s="87">
        <f t="shared" si="24"/>
        <v>520</v>
      </c>
      <c r="H93" s="87">
        <f t="shared" si="24"/>
        <v>0</v>
      </c>
      <c r="I93" s="87">
        <f t="shared" si="24"/>
        <v>520</v>
      </c>
      <c r="J93" s="87">
        <f>E93-I93</f>
        <v>4354.900000000001</v>
      </c>
      <c r="K93" s="44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</row>
    <row r="94" spans="1:11" ht="25.5">
      <c r="A94" s="121"/>
      <c r="B94" s="62" t="s">
        <v>105</v>
      </c>
      <c r="C94" s="119">
        <v>270</v>
      </c>
      <c r="D94" s="89"/>
      <c r="E94" s="88">
        <v>270</v>
      </c>
      <c r="F94" s="89"/>
      <c r="G94" s="88">
        <v>270</v>
      </c>
      <c r="H94" s="89"/>
      <c r="I94" s="89">
        <v>270</v>
      </c>
      <c r="J94" s="89"/>
      <c r="K94" s="28"/>
    </row>
    <row r="95" spans="1:11" ht="12.75">
      <c r="A95" s="121"/>
      <c r="B95" s="62" t="s">
        <v>126</v>
      </c>
      <c r="C95" s="119">
        <v>683</v>
      </c>
      <c r="D95" s="89"/>
      <c r="E95" s="88">
        <v>683</v>
      </c>
      <c r="F95" s="89"/>
      <c r="G95" s="88">
        <v>50</v>
      </c>
      <c r="H95" s="89"/>
      <c r="I95" s="89">
        <v>50</v>
      </c>
      <c r="J95" s="89"/>
      <c r="K95" s="28"/>
    </row>
    <row r="96" spans="1:11" ht="17.25" customHeight="1">
      <c r="A96" s="121"/>
      <c r="B96" s="62" t="s">
        <v>128</v>
      </c>
      <c r="C96" s="119">
        <v>3144.8</v>
      </c>
      <c r="D96" s="89"/>
      <c r="E96" s="88">
        <v>3144.8</v>
      </c>
      <c r="F96" s="89"/>
      <c r="G96" s="88">
        <v>100</v>
      </c>
      <c r="H96" s="89"/>
      <c r="I96" s="89">
        <v>100</v>
      </c>
      <c r="J96" s="89"/>
      <c r="K96" s="28"/>
    </row>
    <row r="97" spans="1:11" ht="25.5">
      <c r="A97" s="121"/>
      <c r="B97" s="62" t="s">
        <v>129</v>
      </c>
      <c r="C97" s="119">
        <v>777.1</v>
      </c>
      <c r="D97" s="89"/>
      <c r="E97" s="88">
        <v>777.1</v>
      </c>
      <c r="F97" s="89"/>
      <c r="G97" s="88">
        <v>100</v>
      </c>
      <c r="H97" s="89"/>
      <c r="I97" s="89">
        <v>100</v>
      </c>
      <c r="J97" s="89"/>
      <c r="K97" s="28"/>
    </row>
    <row r="98" spans="1:11" ht="12.75">
      <c r="A98" s="81" t="s">
        <v>16</v>
      </c>
      <c r="B98" s="82" t="s">
        <v>35</v>
      </c>
      <c r="C98" s="87">
        <v>106</v>
      </c>
      <c r="D98" s="90"/>
      <c r="E98" s="91">
        <v>106</v>
      </c>
      <c r="F98" s="91"/>
      <c r="G98" s="91">
        <v>106</v>
      </c>
      <c r="H98" s="90"/>
      <c r="I98" s="90">
        <f>F98+G98</f>
        <v>106</v>
      </c>
      <c r="J98" s="90">
        <f>E98-I98</f>
        <v>0</v>
      </c>
      <c r="K98" s="28"/>
    </row>
    <row r="99" spans="1:11" ht="8.25" customHeight="1">
      <c r="A99" s="81"/>
      <c r="B99" s="82"/>
      <c r="C99" s="95"/>
      <c r="D99" s="95"/>
      <c r="E99" s="95"/>
      <c r="F99" s="95"/>
      <c r="G99" s="110"/>
      <c r="H99" s="89"/>
      <c r="I99" s="122"/>
      <c r="J99" s="122"/>
      <c r="K99" s="34"/>
    </row>
    <row r="100" spans="1:12" ht="12.75">
      <c r="A100" s="92"/>
      <c r="B100" s="80" t="s">
        <v>20</v>
      </c>
      <c r="C100" s="85">
        <f aca="true" t="shared" si="25" ref="C100:J100">C101+C107</f>
        <v>38517.9</v>
      </c>
      <c r="D100" s="85">
        <f t="shared" si="25"/>
        <v>20295.3</v>
      </c>
      <c r="E100" s="85">
        <f t="shared" si="25"/>
        <v>18222.6</v>
      </c>
      <c r="F100" s="85">
        <f t="shared" si="25"/>
        <v>44</v>
      </c>
      <c r="G100" s="85">
        <f t="shared" si="25"/>
        <v>6954</v>
      </c>
      <c r="H100" s="85">
        <f t="shared" si="25"/>
        <v>0</v>
      </c>
      <c r="I100" s="85">
        <f t="shared" si="25"/>
        <v>6998</v>
      </c>
      <c r="J100" s="85">
        <f t="shared" si="25"/>
        <v>11224.6</v>
      </c>
      <c r="K100" s="18"/>
      <c r="L100" s="19"/>
    </row>
    <row r="101" spans="1:11" ht="12.75">
      <c r="A101" s="81" t="s">
        <v>14</v>
      </c>
      <c r="B101" s="86" t="s">
        <v>15</v>
      </c>
      <c r="C101" s="87">
        <f>C102+C103+C104+C105</f>
        <v>33490.9</v>
      </c>
      <c r="D101" s="87">
        <f aca="true" t="shared" si="26" ref="D101:I101">D102+D103+D104+D105</f>
        <v>20295.3</v>
      </c>
      <c r="E101" s="87">
        <f t="shared" si="26"/>
        <v>13195.6</v>
      </c>
      <c r="F101" s="87">
        <f t="shared" si="26"/>
        <v>44</v>
      </c>
      <c r="G101" s="87">
        <f t="shared" si="26"/>
        <v>1927</v>
      </c>
      <c r="H101" s="87">
        <f t="shared" si="26"/>
        <v>0</v>
      </c>
      <c r="I101" s="87">
        <f t="shared" si="26"/>
        <v>1971</v>
      </c>
      <c r="J101" s="87">
        <f>E101-I101</f>
        <v>11224.6</v>
      </c>
      <c r="K101" s="20"/>
    </row>
    <row r="102" spans="1:11" ht="24" customHeight="1">
      <c r="A102" s="61">
        <v>1</v>
      </c>
      <c r="B102" s="62" t="s">
        <v>72</v>
      </c>
      <c r="C102" s="89">
        <f>D102+E102</f>
        <v>20367</v>
      </c>
      <c r="D102" s="89">
        <v>18192</v>
      </c>
      <c r="E102" s="88">
        <v>2175</v>
      </c>
      <c r="F102" s="89">
        <v>44</v>
      </c>
      <c r="G102" s="118">
        <v>500</v>
      </c>
      <c r="H102" s="89"/>
      <c r="I102" s="88">
        <f>F102+G102</f>
        <v>544</v>
      </c>
      <c r="J102" s="88"/>
      <c r="K102" s="35"/>
    </row>
    <row r="103" spans="1:11" ht="12.75">
      <c r="A103" s="61">
        <v>2</v>
      </c>
      <c r="B103" s="123" t="s">
        <v>41</v>
      </c>
      <c r="C103" s="89">
        <f>D103+E103</f>
        <v>3320</v>
      </c>
      <c r="D103" s="89">
        <v>1993</v>
      </c>
      <c r="E103" s="89">
        <v>1327</v>
      </c>
      <c r="F103" s="89"/>
      <c r="G103" s="89">
        <v>1327</v>
      </c>
      <c r="H103" s="89"/>
      <c r="I103" s="88">
        <f>F103+G103</f>
        <v>1327</v>
      </c>
      <c r="J103" s="88"/>
      <c r="K103" s="32"/>
    </row>
    <row r="104" spans="1:11" ht="25.5">
      <c r="A104" s="61">
        <v>3</v>
      </c>
      <c r="B104" s="62" t="s">
        <v>42</v>
      </c>
      <c r="C104" s="89">
        <f>D104+E104</f>
        <v>950</v>
      </c>
      <c r="D104" s="89">
        <v>21</v>
      </c>
      <c r="E104" s="89">
        <v>929</v>
      </c>
      <c r="F104" s="89"/>
      <c r="G104" s="89">
        <v>50</v>
      </c>
      <c r="H104" s="89"/>
      <c r="I104" s="88">
        <f>F104+G104</f>
        <v>50</v>
      </c>
      <c r="J104" s="88"/>
      <c r="K104" s="22"/>
    </row>
    <row r="105" spans="1:11" ht="12.75">
      <c r="A105" s="61">
        <v>4</v>
      </c>
      <c r="B105" s="62" t="s">
        <v>116</v>
      </c>
      <c r="C105" s="89">
        <f>D105+E105</f>
        <v>8853.9</v>
      </c>
      <c r="D105" s="89">
        <v>89.3</v>
      </c>
      <c r="E105" s="89">
        <v>8764.6</v>
      </c>
      <c r="F105" s="89"/>
      <c r="G105" s="89">
        <v>50</v>
      </c>
      <c r="H105" s="89"/>
      <c r="I105" s="88">
        <v>50</v>
      </c>
      <c r="J105" s="88"/>
      <c r="K105" s="22"/>
    </row>
    <row r="106" spans="1:11" ht="12.75">
      <c r="A106" s="61"/>
      <c r="B106" s="62" t="s">
        <v>117</v>
      </c>
      <c r="C106" s="89"/>
      <c r="D106" s="89"/>
      <c r="E106" s="89"/>
      <c r="F106" s="89"/>
      <c r="G106" s="89"/>
      <c r="H106" s="89"/>
      <c r="I106" s="89"/>
      <c r="J106" s="89"/>
      <c r="K106" s="22"/>
    </row>
    <row r="107" spans="1:11" ht="12.75">
      <c r="A107" s="81" t="s">
        <v>16</v>
      </c>
      <c r="B107" s="82" t="s">
        <v>35</v>
      </c>
      <c r="C107" s="87">
        <v>5027</v>
      </c>
      <c r="D107" s="87"/>
      <c r="E107" s="87">
        <v>5027</v>
      </c>
      <c r="F107" s="88"/>
      <c r="G107" s="87">
        <v>5027</v>
      </c>
      <c r="H107" s="89"/>
      <c r="I107" s="91">
        <v>5027</v>
      </c>
      <c r="J107" s="91">
        <f>E107-I107</f>
        <v>0</v>
      </c>
      <c r="K107" s="36"/>
    </row>
    <row r="108" spans="1:11" ht="9" customHeight="1">
      <c r="A108" s="81"/>
      <c r="B108" s="96"/>
      <c r="C108" s="110"/>
      <c r="D108" s="110"/>
      <c r="E108" s="110"/>
      <c r="F108" s="110"/>
      <c r="G108" s="110"/>
      <c r="H108" s="89"/>
      <c r="I108" s="110"/>
      <c r="J108" s="110"/>
      <c r="K108" s="17"/>
    </row>
    <row r="109" spans="1:101" s="11" customFormat="1" ht="12.75">
      <c r="A109" s="92"/>
      <c r="B109" s="80" t="s">
        <v>43</v>
      </c>
      <c r="C109" s="117">
        <f>C111+C116</f>
        <v>7143.7</v>
      </c>
      <c r="D109" s="117">
        <f aca="true" t="shared" si="27" ref="D109:J109">D111+D116</f>
        <v>52</v>
      </c>
      <c r="E109" s="117">
        <f t="shared" si="27"/>
        <v>7091.7</v>
      </c>
      <c r="F109" s="117">
        <f t="shared" si="27"/>
        <v>7</v>
      </c>
      <c r="G109" s="117">
        <f t="shared" si="27"/>
        <v>7516</v>
      </c>
      <c r="H109" s="117">
        <f t="shared" si="27"/>
        <v>0</v>
      </c>
      <c r="I109" s="117">
        <f t="shared" si="27"/>
        <v>7523</v>
      </c>
      <c r="J109" s="117">
        <f t="shared" si="27"/>
        <v>0</v>
      </c>
      <c r="K109" s="33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</row>
    <row r="110" spans="1:11" ht="8.25" customHeight="1">
      <c r="A110" s="92"/>
      <c r="B110" s="80"/>
      <c r="C110" s="91"/>
      <c r="D110" s="91"/>
      <c r="E110" s="91"/>
      <c r="F110" s="91"/>
      <c r="G110" s="91"/>
      <c r="H110" s="91"/>
      <c r="I110" s="91"/>
      <c r="J110" s="91"/>
      <c r="K110" s="36"/>
    </row>
    <row r="111" spans="1:11" ht="12.75">
      <c r="A111" s="81" t="s">
        <v>14</v>
      </c>
      <c r="B111" s="86" t="s">
        <v>15</v>
      </c>
      <c r="C111" s="91">
        <f>C112+C115</f>
        <v>365.7</v>
      </c>
      <c r="D111" s="91">
        <f aca="true" t="shared" si="28" ref="D111:J111">D112+D115</f>
        <v>52</v>
      </c>
      <c r="E111" s="91">
        <f t="shared" si="28"/>
        <v>313.7</v>
      </c>
      <c r="F111" s="91">
        <f t="shared" si="28"/>
        <v>7</v>
      </c>
      <c r="G111" s="91">
        <f t="shared" si="28"/>
        <v>738</v>
      </c>
      <c r="H111" s="91">
        <f t="shared" si="28"/>
        <v>0</v>
      </c>
      <c r="I111" s="91">
        <f t="shared" si="28"/>
        <v>745</v>
      </c>
      <c r="J111" s="91">
        <f t="shared" si="28"/>
        <v>0</v>
      </c>
      <c r="K111" s="36"/>
    </row>
    <row r="112" spans="1:11" ht="12.75">
      <c r="A112" s="61">
        <v>1</v>
      </c>
      <c r="B112" s="62" t="s">
        <v>65</v>
      </c>
      <c r="C112" s="89">
        <f>D112+E112</f>
        <v>0</v>
      </c>
      <c r="D112" s="89"/>
      <c r="E112" s="88"/>
      <c r="F112" s="88">
        <v>7</v>
      </c>
      <c r="G112" s="89">
        <v>500</v>
      </c>
      <c r="H112" s="89"/>
      <c r="I112" s="89">
        <f>F112+G112</f>
        <v>507</v>
      </c>
      <c r="J112" s="89"/>
      <c r="K112" s="25"/>
    </row>
    <row r="113" spans="1:11" ht="12.75">
      <c r="A113" s="61"/>
      <c r="B113" s="62" t="s">
        <v>63</v>
      </c>
      <c r="C113" s="89"/>
      <c r="D113" s="88"/>
      <c r="E113" s="88"/>
      <c r="F113" s="88"/>
      <c r="G113" s="89"/>
      <c r="H113" s="89"/>
      <c r="I113" s="89"/>
      <c r="J113" s="89"/>
      <c r="K113" s="25"/>
    </row>
    <row r="114" spans="1:11" ht="12.75">
      <c r="A114" s="61"/>
      <c r="B114" s="62" t="s">
        <v>64</v>
      </c>
      <c r="C114" s="89"/>
      <c r="D114" s="88"/>
      <c r="E114" s="88"/>
      <c r="F114" s="88"/>
      <c r="G114" s="89"/>
      <c r="H114" s="89"/>
      <c r="I114" s="89"/>
      <c r="J114" s="89"/>
      <c r="K114" s="25"/>
    </row>
    <row r="115" spans="1:11" ht="25.5">
      <c r="A115" s="61">
        <v>2</v>
      </c>
      <c r="B115" s="62" t="s">
        <v>44</v>
      </c>
      <c r="C115" s="89">
        <f>D115+E115</f>
        <v>365.7</v>
      </c>
      <c r="D115" s="89">
        <v>52</v>
      </c>
      <c r="E115" s="88">
        <v>313.7</v>
      </c>
      <c r="F115" s="88"/>
      <c r="G115" s="89">
        <v>238</v>
      </c>
      <c r="H115" s="89"/>
      <c r="I115" s="89">
        <f>F115+G115</f>
        <v>238</v>
      </c>
      <c r="J115" s="89"/>
      <c r="K115" s="25"/>
    </row>
    <row r="116" spans="1:11" ht="12.75">
      <c r="A116" s="81" t="s">
        <v>16</v>
      </c>
      <c r="B116" s="82" t="s">
        <v>0</v>
      </c>
      <c r="C116" s="91">
        <v>6778</v>
      </c>
      <c r="D116" s="91"/>
      <c r="E116" s="91">
        <v>6778</v>
      </c>
      <c r="F116" s="91"/>
      <c r="G116" s="91">
        <v>6778</v>
      </c>
      <c r="H116" s="89"/>
      <c r="I116" s="91">
        <v>6778</v>
      </c>
      <c r="J116" s="91"/>
      <c r="K116" s="36"/>
    </row>
    <row r="117" spans="1:11" ht="8.25" customHeight="1">
      <c r="A117" s="81"/>
      <c r="B117" s="82"/>
      <c r="C117" s="124"/>
      <c r="D117" s="125"/>
      <c r="E117" s="125"/>
      <c r="F117" s="125"/>
      <c r="G117" s="125"/>
      <c r="H117" s="89"/>
      <c r="I117" s="124"/>
      <c r="J117" s="124"/>
      <c r="K117" s="37"/>
    </row>
    <row r="118" spans="1:11" ht="25.5">
      <c r="A118" s="92"/>
      <c r="B118" s="80" t="s">
        <v>45</v>
      </c>
      <c r="C118" s="93">
        <f>C119+C125+C128</f>
        <v>61999.8</v>
      </c>
      <c r="D118" s="93">
        <f aca="true" t="shared" si="29" ref="D118:J118">D119+D125+D128</f>
        <v>46236</v>
      </c>
      <c r="E118" s="93">
        <f t="shared" si="29"/>
        <v>15763.8</v>
      </c>
      <c r="F118" s="93">
        <f t="shared" si="29"/>
        <v>19</v>
      </c>
      <c r="G118" s="93">
        <f t="shared" si="29"/>
        <v>1919</v>
      </c>
      <c r="H118" s="93">
        <f t="shared" si="29"/>
        <v>0</v>
      </c>
      <c r="I118" s="93">
        <f t="shared" si="29"/>
        <v>1938</v>
      </c>
      <c r="J118" s="93">
        <f t="shared" si="29"/>
        <v>13825.8</v>
      </c>
      <c r="K118" s="9"/>
    </row>
    <row r="119" spans="1:11" ht="12.75">
      <c r="A119" s="81" t="s">
        <v>14</v>
      </c>
      <c r="B119" s="86" t="s">
        <v>15</v>
      </c>
      <c r="C119" s="90">
        <f>C120+C121+C122+C123+C124</f>
        <v>61128</v>
      </c>
      <c r="D119" s="90">
        <f aca="true" t="shared" si="30" ref="D119:I119">D120+D121+D122+D123+D124</f>
        <v>46236</v>
      </c>
      <c r="E119" s="90">
        <f t="shared" si="30"/>
        <v>14892</v>
      </c>
      <c r="F119" s="90">
        <f t="shared" si="30"/>
        <v>19</v>
      </c>
      <c r="G119" s="90">
        <f t="shared" si="30"/>
        <v>1089</v>
      </c>
      <c r="H119" s="90">
        <f t="shared" si="30"/>
        <v>0</v>
      </c>
      <c r="I119" s="90">
        <f t="shared" si="30"/>
        <v>1108</v>
      </c>
      <c r="J119" s="90">
        <f>E119-I119</f>
        <v>13784</v>
      </c>
      <c r="K119" s="21"/>
    </row>
    <row r="120" spans="1:11" ht="25.5">
      <c r="A120" s="61">
        <v>1</v>
      </c>
      <c r="B120" s="62" t="s">
        <v>46</v>
      </c>
      <c r="C120" s="89">
        <f>D120+E120</f>
        <v>13760</v>
      </c>
      <c r="D120" s="89">
        <v>13739</v>
      </c>
      <c r="E120" s="89">
        <v>21</v>
      </c>
      <c r="F120" s="88">
        <v>16</v>
      </c>
      <c r="G120" s="89">
        <v>5</v>
      </c>
      <c r="H120" s="89"/>
      <c r="I120" s="89">
        <f>F120+G120</f>
        <v>21</v>
      </c>
      <c r="J120" s="89"/>
      <c r="K120" s="22"/>
    </row>
    <row r="121" spans="1:11" ht="25.5">
      <c r="A121" s="61">
        <v>2</v>
      </c>
      <c r="B121" s="62" t="s">
        <v>47</v>
      </c>
      <c r="C121" s="89">
        <f>D121+E121</f>
        <v>28358</v>
      </c>
      <c r="D121" s="89">
        <v>27331</v>
      </c>
      <c r="E121" s="89">
        <v>1027</v>
      </c>
      <c r="F121" s="88">
        <v>3</v>
      </c>
      <c r="G121" s="89">
        <v>1024</v>
      </c>
      <c r="H121" s="89"/>
      <c r="I121" s="89">
        <f>F121+G121</f>
        <v>1027</v>
      </c>
      <c r="J121" s="89"/>
      <c r="K121" s="22"/>
    </row>
    <row r="122" spans="1:11" ht="12.75">
      <c r="A122" s="61">
        <v>3</v>
      </c>
      <c r="B122" s="62" t="s">
        <v>48</v>
      </c>
      <c r="C122" s="89">
        <f>D122+E122</f>
        <v>3562</v>
      </c>
      <c r="D122" s="89">
        <v>2854</v>
      </c>
      <c r="E122" s="89">
        <v>708</v>
      </c>
      <c r="F122" s="88"/>
      <c r="G122" s="88"/>
      <c r="H122" s="89"/>
      <c r="I122" s="89">
        <f>F122+G122</f>
        <v>0</v>
      </c>
      <c r="J122" s="89"/>
      <c r="K122" s="22"/>
    </row>
    <row r="123" spans="1:11" ht="25.5">
      <c r="A123" s="61">
        <v>4</v>
      </c>
      <c r="B123" s="62" t="s">
        <v>95</v>
      </c>
      <c r="C123" s="89">
        <f>D123+E123</f>
        <v>2245</v>
      </c>
      <c r="D123" s="89">
        <v>2235</v>
      </c>
      <c r="E123" s="89">
        <v>10</v>
      </c>
      <c r="F123" s="90"/>
      <c r="G123" s="89">
        <v>10</v>
      </c>
      <c r="H123" s="89"/>
      <c r="I123" s="89">
        <f>F123+G123</f>
        <v>10</v>
      </c>
      <c r="J123" s="89"/>
      <c r="K123" s="22"/>
    </row>
    <row r="124" spans="1:11" ht="24">
      <c r="A124" s="61">
        <v>5</v>
      </c>
      <c r="B124" s="123" t="s">
        <v>108</v>
      </c>
      <c r="C124" s="89">
        <f>D124+E124</f>
        <v>13203</v>
      </c>
      <c r="D124" s="89">
        <v>77</v>
      </c>
      <c r="E124" s="89">
        <v>13126</v>
      </c>
      <c r="F124" s="90"/>
      <c r="G124" s="89">
        <v>50</v>
      </c>
      <c r="H124" s="89"/>
      <c r="I124" s="89">
        <f>F124+G124</f>
        <v>50</v>
      </c>
      <c r="J124" s="89"/>
      <c r="K124" s="22"/>
    </row>
    <row r="125" spans="1:101" s="27" customFormat="1" ht="12.75">
      <c r="A125" s="81" t="s">
        <v>99</v>
      </c>
      <c r="B125" s="82" t="s">
        <v>103</v>
      </c>
      <c r="C125" s="90">
        <f>C126</f>
        <v>841.8</v>
      </c>
      <c r="D125" s="90">
        <f aca="true" t="shared" si="31" ref="D125:I125">D126</f>
        <v>0</v>
      </c>
      <c r="E125" s="90">
        <f t="shared" si="31"/>
        <v>841.8</v>
      </c>
      <c r="F125" s="90">
        <f t="shared" si="31"/>
        <v>0</v>
      </c>
      <c r="G125" s="90">
        <f t="shared" si="31"/>
        <v>800</v>
      </c>
      <c r="H125" s="90">
        <f t="shared" si="31"/>
        <v>0</v>
      </c>
      <c r="I125" s="90">
        <f t="shared" si="31"/>
        <v>800</v>
      </c>
      <c r="J125" s="90">
        <f>E125-I125</f>
        <v>41.799999999999955</v>
      </c>
      <c r="K125" s="21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</row>
    <row r="126" spans="1:11" ht="38.25">
      <c r="A126" s="61">
        <v>1</v>
      </c>
      <c r="B126" s="62" t="s">
        <v>104</v>
      </c>
      <c r="C126" s="89">
        <v>841.8</v>
      </c>
      <c r="D126" s="90"/>
      <c r="E126" s="89">
        <v>841.8</v>
      </c>
      <c r="F126" s="90"/>
      <c r="G126" s="89">
        <v>800</v>
      </c>
      <c r="H126" s="89"/>
      <c r="I126" s="89">
        <v>800</v>
      </c>
      <c r="J126" s="89"/>
      <c r="K126" s="22"/>
    </row>
    <row r="127" spans="1:11" ht="6.75" customHeight="1">
      <c r="A127" s="61">
        <v>2</v>
      </c>
      <c r="B127" s="123"/>
      <c r="C127" s="89"/>
      <c r="D127" s="90"/>
      <c r="E127" s="89"/>
      <c r="F127" s="90"/>
      <c r="G127" s="89"/>
      <c r="H127" s="89"/>
      <c r="I127" s="89"/>
      <c r="J127" s="89"/>
      <c r="K127" s="22"/>
    </row>
    <row r="128" spans="1:11" ht="12.75">
      <c r="A128" s="81" t="s">
        <v>16</v>
      </c>
      <c r="B128" s="82" t="s">
        <v>0</v>
      </c>
      <c r="C128" s="90">
        <v>30</v>
      </c>
      <c r="D128" s="90"/>
      <c r="E128" s="90">
        <v>30</v>
      </c>
      <c r="F128" s="89"/>
      <c r="G128" s="87">
        <v>30</v>
      </c>
      <c r="H128" s="89"/>
      <c r="I128" s="90">
        <v>30</v>
      </c>
      <c r="J128" s="90">
        <f>E128-I128</f>
        <v>0</v>
      </c>
      <c r="K128" s="29"/>
    </row>
    <row r="129" spans="1:11" ht="8.25" customHeight="1">
      <c r="A129" s="81"/>
      <c r="B129" s="82"/>
      <c r="C129" s="90"/>
      <c r="D129" s="90"/>
      <c r="E129" s="90"/>
      <c r="F129" s="90"/>
      <c r="G129" s="87"/>
      <c r="H129" s="89"/>
      <c r="I129" s="90"/>
      <c r="J129" s="90"/>
      <c r="K129" s="29"/>
    </row>
    <row r="130" spans="1:11" ht="12.75">
      <c r="A130" s="92"/>
      <c r="B130" s="80" t="s">
        <v>49</v>
      </c>
      <c r="C130" s="85">
        <f>C132+C136</f>
        <v>388914.82499999995</v>
      </c>
      <c r="D130" s="85">
        <f aca="true" t="shared" si="32" ref="D130:J130">D132+D136</f>
        <v>94419</v>
      </c>
      <c r="E130" s="85">
        <f t="shared" si="32"/>
        <v>294495.82499999995</v>
      </c>
      <c r="F130" s="85">
        <f t="shared" si="32"/>
        <v>20</v>
      </c>
      <c r="G130" s="85">
        <f t="shared" si="32"/>
        <v>18861</v>
      </c>
      <c r="H130" s="85">
        <f t="shared" si="32"/>
        <v>0</v>
      </c>
      <c r="I130" s="85">
        <f t="shared" si="32"/>
        <v>18881</v>
      </c>
      <c r="J130" s="85">
        <f t="shared" si="32"/>
        <v>275614.82499999995</v>
      </c>
      <c r="K130" s="18"/>
    </row>
    <row r="131" spans="1:11" ht="8.25" customHeight="1">
      <c r="A131" s="92"/>
      <c r="B131" s="80"/>
      <c r="C131" s="85"/>
      <c r="D131" s="85"/>
      <c r="E131" s="85"/>
      <c r="F131" s="85"/>
      <c r="G131" s="85"/>
      <c r="H131" s="89"/>
      <c r="I131" s="85"/>
      <c r="J131" s="85"/>
      <c r="K131" s="18"/>
    </row>
    <row r="132" spans="1:11" ht="12.75">
      <c r="A132" s="81" t="s">
        <v>14</v>
      </c>
      <c r="B132" s="86" t="s">
        <v>15</v>
      </c>
      <c r="C132" s="87">
        <f>C133+C134</f>
        <v>387830.82499999995</v>
      </c>
      <c r="D132" s="87">
        <f aca="true" t="shared" si="33" ref="D132:I132">D133+D134</f>
        <v>94419</v>
      </c>
      <c r="E132" s="87">
        <f t="shared" si="33"/>
        <v>293411.82499999995</v>
      </c>
      <c r="F132" s="87">
        <f t="shared" si="33"/>
        <v>20</v>
      </c>
      <c r="G132" s="87">
        <f t="shared" si="33"/>
        <v>17777</v>
      </c>
      <c r="H132" s="87">
        <f t="shared" si="33"/>
        <v>0</v>
      </c>
      <c r="I132" s="87">
        <f t="shared" si="33"/>
        <v>17797</v>
      </c>
      <c r="J132" s="87">
        <f>E132-I132</f>
        <v>275614.82499999995</v>
      </c>
      <c r="K132" s="20"/>
    </row>
    <row r="133" spans="1:11" ht="38.25">
      <c r="A133" s="61">
        <v>1</v>
      </c>
      <c r="B133" s="62" t="s">
        <v>50</v>
      </c>
      <c r="C133" s="89">
        <v>311924.725</v>
      </c>
      <c r="D133" s="89">
        <v>53314</v>
      </c>
      <c r="E133" s="89">
        <f>C133-D133</f>
        <v>258610.72499999998</v>
      </c>
      <c r="F133" s="89"/>
      <c r="G133" s="89">
        <v>15777</v>
      </c>
      <c r="H133" s="89"/>
      <c r="I133" s="89">
        <v>15777</v>
      </c>
      <c r="J133" s="89"/>
      <c r="K133" s="22"/>
    </row>
    <row r="134" spans="1:11" ht="25.5">
      <c r="A134" s="61">
        <v>2</v>
      </c>
      <c r="B134" s="62" t="s">
        <v>51</v>
      </c>
      <c r="C134" s="89">
        <v>75906.1</v>
      </c>
      <c r="D134" s="89">
        <v>41105</v>
      </c>
      <c r="E134" s="88">
        <f>C134-D134</f>
        <v>34801.100000000006</v>
      </c>
      <c r="F134" s="89">
        <v>20</v>
      </c>
      <c r="G134" s="89">
        <v>2000</v>
      </c>
      <c r="H134" s="126"/>
      <c r="I134" s="89">
        <v>2020</v>
      </c>
      <c r="J134" s="89"/>
      <c r="K134" s="22"/>
    </row>
    <row r="135" spans="1:11" ht="12.75">
      <c r="A135" s="61"/>
      <c r="B135" s="62"/>
      <c r="C135" s="89"/>
      <c r="D135" s="88"/>
      <c r="E135" s="89"/>
      <c r="F135" s="89"/>
      <c r="G135" s="89"/>
      <c r="H135" s="89"/>
      <c r="I135" s="89"/>
      <c r="J135" s="89"/>
      <c r="K135" s="22"/>
    </row>
    <row r="136" spans="1:11" ht="12.75">
      <c r="A136" s="81" t="s">
        <v>16</v>
      </c>
      <c r="B136" s="82" t="s">
        <v>0</v>
      </c>
      <c r="C136" s="90">
        <v>1084</v>
      </c>
      <c r="D136" s="90"/>
      <c r="E136" s="90">
        <v>1084</v>
      </c>
      <c r="F136" s="90"/>
      <c r="G136" s="87">
        <v>1084</v>
      </c>
      <c r="H136" s="89"/>
      <c r="I136" s="90">
        <v>1084</v>
      </c>
      <c r="J136" s="90">
        <f>E136-I136</f>
        <v>0</v>
      </c>
      <c r="K136" s="29"/>
    </row>
    <row r="137" spans="1:11" ht="9.75" customHeight="1">
      <c r="A137" s="81"/>
      <c r="B137" s="82"/>
      <c r="C137" s="90"/>
      <c r="D137" s="90"/>
      <c r="E137" s="90"/>
      <c r="F137" s="90"/>
      <c r="G137" s="87"/>
      <c r="H137" s="89"/>
      <c r="I137" s="90"/>
      <c r="J137" s="90"/>
      <c r="K137" s="29"/>
    </row>
    <row r="138" spans="1:11" ht="12.75">
      <c r="A138" s="61"/>
      <c r="B138" s="80" t="s">
        <v>2</v>
      </c>
      <c r="C138" s="101">
        <f>C139+C156+C163</f>
        <v>207931.69999999998</v>
      </c>
      <c r="D138" s="101">
        <f aca="true" t="shared" si="34" ref="D138:J138">D139+D156+D163</f>
        <v>56428.9</v>
      </c>
      <c r="E138" s="101">
        <f t="shared" si="34"/>
        <v>151502.8</v>
      </c>
      <c r="F138" s="101">
        <f t="shared" si="34"/>
        <v>1</v>
      </c>
      <c r="G138" s="101">
        <f t="shared" si="34"/>
        <v>18216</v>
      </c>
      <c r="H138" s="101">
        <f t="shared" si="34"/>
        <v>0</v>
      </c>
      <c r="I138" s="101">
        <f t="shared" si="34"/>
        <v>18217</v>
      </c>
      <c r="J138" s="101">
        <f t="shared" si="34"/>
        <v>133285.8</v>
      </c>
      <c r="K138" s="39"/>
    </row>
    <row r="139" spans="1:11" ht="12.75">
      <c r="A139" s="81" t="s">
        <v>14</v>
      </c>
      <c r="B139" s="86" t="s">
        <v>15</v>
      </c>
      <c r="C139" s="102">
        <f>C140+C141+C142+C143+C144+C145+C146+C147+C148+C149+C150+C151+C152+C153+C154+C155</f>
        <v>143280.3</v>
      </c>
      <c r="D139" s="102">
        <f aca="true" t="shared" si="35" ref="D139:I139">D140+D141+D142+D143+D144+D145+D146+D147+D148+D149+D150+D151+D152+D153+D154+D155</f>
        <v>56428.9</v>
      </c>
      <c r="E139" s="102">
        <f t="shared" si="35"/>
        <v>86851.4</v>
      </c>
      <c r="F139" s="102">
        <f t="shared" si="35"/>
        <v>1</v>
      </c>
      <c r="G139" s="102">
        <f t="shared" si="35"/>
        <v>6346</v>
      </c>
      <c r="H139" s="102">
        <f t="shared" si="35"/>
        <v>0</v>
      </c>
      <c r="I139" s="102">
        <f t="shared" si="35"/>
        <v>6347</v>
      </c>
      <c r="J139" s="102">
        <f>E139-I139</f>
        <v>80504.4</v>
      </c>
      <c r="K139" s="40"/>
    </row>
    <row r="140" spans="1:11" ht="25.5">
      <c r="A140" s="61">
        <v>1</v>
      </c>
      <c r="B140" s="62" t="s">
        <v>52</v>
      </c>
      <c r="C140" s="88">
        <f>D140+E140</f>
        <v>6784</v>
      </c>
      <c r="D140" s="88">
        <v>189</v>
      </c>
      <c r="E140" s="88">
        <v>6595</v>
      </c>
      <c r="F140" s="88"/>
      <c r="G140" s="88">
        <v>10</v>
      </c>
      <c r="H140" s="89"/>
      <c r="I140" s="89">
        <f>F140+G140</f>
        <v>10</v>
      </c>
      <c r="J140" s="89"/>
      <c r="K140" s="25"/>
    </row>
    <row r="141" spans="1:11" ht="25.5">
      <c r="A141" s="61">
        <v>2</v>
      </c>
      <c r="B141" s="62" t="s">
        <v>53</v>
      </c>
      <c r="C141" s="88">
        <f aca="true" t="shared" si="36" ref="C141:C152">D141+E141</f>
        <v>21563</v>
      </c>
      <c r="D141" s="88">
        <v>13900</v>
      </c>
      <c r="E141" s="88">
        <v>7663</v>
      </c>
      <c r="F141" s="89"/>
      <c r="G141" s="88">
        <v>500</v>
      </c>
      <c r="H141" s="89"/>
      <c r="I141" s="89">
        <f aca="true" t="shared" si="37" ref="I141:I151">F141+G141</f>
        <v>500</v>
      </c>
      <c r="J141" s="89"/>
      <c r="K141" s="25"/>
    </row>
    <row r="142" spans="1:11" ht="25.5">
      <c r="A142" s="61">
        <v>3</v>
      </c>
      <c r="B142" s="62" t="s">
        <v>54</v>
      </c>
      <c r="C142" s="88">
        <f t="shared" si="36"/>
        <v>11101</v>
      </c>
      <c r="D142" s="88">
        <v>10065</v>
      </c>
      <c r="E142" s="88">
        <v>1036</v>
      </c>
      <c r="F142" s="88"/>
      <c r="G142" s="88">
        <v>10</v>
      </c>
      <c r="H142" s="89"/>
      <c r="I142" s="89">
        <f t="shared" si="37"/>
        <v>10</v>
      </c>
      <c r="J142" s="89"/>
      <c r="K142" s="38"/>
    </row>
    <row r="143" spans="1:11" ht="24">
      <c r="A143" s="61">
        <v>4</v>
      </c>
      <c r="B143" s="103" t="s">
        <v>55</v>
      </c>
      <c r="C143" s="88">
        <f t="shared" si="36"/>
        <v>464</v>
      </c>
      <c r="D143" s="88">
        <v>94</v>
      </c>
      <c r="E143" s="88">
        <v>370</v>
      </c>
      <c r="F143" s="89"/>
      <c r="G143" s="88">
        <v>370</v>
      </c>
      <c r="H143" s="88"/>
      <c r="I143" s="89">
        <f t="shared" si="37"/>
        <v>370</v>
      </c>
      <c r="J143" s="89"/>
      <c r="K143" s="38"/>
    </row>
    <row r="144" spans="1:11" ht="12.75">
      <c r="A144" s="61">
        <v>7</v>
      </c>
      <c r="B144" s="103" t="s">
        <v>56</v>
      </c>
      <c r="C144" s="88">
        <f t="shared" si="36"/>
        <v>3077.7</v>
      </c>
      <c r="D144" s="88">
        <v>28</v>
      </c>
      <c r="E144" s="88">
        <v>3049.7</v>
      </c>
      <c r="F144" s="88"/>
      <c r="G144" s="88">
        <v>1000</v>
      </c>
      <c r="H144" s="88"/>
      <c r="I144" s="89">
        <f t="shared" si="37"/>
        <v>1000</v>
      </c>
      <c r="J144" s="89"/>
      <c r="K144" s="38"/>
    </row>
    <row r="145" spans="1:11" ht="12.75">
      <c r="A145" s="61">
        <v>8</v>
      </c>
      <c r="B145" s="62" t="s">
        <v>57</v>
      </c>
      <c r="C145" s="88">
        <f t="shared" si="36"/>
        <v>729</v>
      </c>
      <c r="D145" s="88">
        <v>611</v>
      </c>
      <c r="E145" s="88">
        <v>118</v>
      </c>
      <c r="F145" s="88"/>
      <c r="G145" s="88">
        <v>118</v>
      </c>
      <c r="H145" s="88"/>
      <c r="I145" s="89">
        <f t="shared" si="37"/>
        <v>118</v>
      </c>
      <c r="J145" s="89"/>
      <c r="K145" s="38"/>
    </row>
    <row r="146" spans="1:11" ht="24">
      <c r="A146" s="61">
        <v>10</v>
      </c>
      <c r="B146" s="103" t="s">
        <v>58</v>
      </c>
      <c r="C146" s="88">
        <f t="shared" si="36"/>
        <v>4446</v>
      </c>
      <c r="D146" s="88">
        <v>77</v>
      </c>
      <c r="E146" s="88">
        <v>4369</v>
      </c>
      <c r="F146" s="88"/>
      <c r="G146" s="88">
        <v>10</v>
      </c>
      <c r="H146" s="88"/>
      <c r="I146" s="89">
        <f t="shared" si="37"/>
        <v>10</v>
      </c>
      <c r="J146" s="89"/>
      <c r="K146" s="38"/>
    </row>
    <row r="147" spans="1:11" ht="12.75">
      <c r="A147" s="61">
        <v>11</v>
      </c>
      <c r="B147" s="103" t="s">
        <v>62</v>
      </c>
      <c r="C147" s="88">
        <f t="shared" si="36"/>
        <v>25283.3</v>
      </c>
      <c r="D147" s="88">
        <v>101</v>
      </c>
      <c r="E147" s="88">
        <v>25182.3</v>
      </c>
      <c r="F147" s="89"/>
      <c r="G147" s="88">
        <v>50</v>
      </c>
      <c r="H147" s="88"/>
      <c r="I147" s="89">
        <f t="shared" si="37"/>
        <v>50</v>
      </c>
      <c r="J147" s="89"/>
      <c r="K147" s="38"/>
    </row>
    <row r="148" spans="1:11" ht="25.5">
      <c r="A148" s="61">
        <v>13</v>
      </c>
      <c r="B148" s="62" t="s">
        <v>59</v>
      </c>
      <c r="C148" s="88">
        <f t="shared" si="36"/>
        <v>1019</v>
      </c>
      <c r="D148" s="88">
        <v>713</v>
      </c>
      <c r="E148" s="88">
        <v>306</v>
      </c>
      <c r="F148" s="88"/>
      <c r="G148" s="88">
        <v>27</v>
      </c>
      <c r="H148" s="88"/>
      <c r="I148" s="89">
        <f t="shared" si="37"/>
        <v>27</v>
      </c>
      <c r="J148" s="89"/>
      <c r="K148" s="38"/>
    </row>
    <row r="149" spans="1:11" ht="31.5" customHeight="1">
      <c r="A149" s="61">
        <v>14</v>
      </c>
      <c r="B149" s="62" t="s">
        <v>60</v>
      </c>
      <c r="C149" s="88">
        <f t="shared" si="36"/>
        <v>24379</v>
      </c>
      <c r="D149" s="88">
        <v>23304</v>
      </c>
      <c r="E149" s="88">
        <v>1075</v>
      </c>
      <c r="F149" s="88"/>
      <c r="G149" s="88">
        <v>869</v>
      </c>
      <c r="H149" s="88"/>
      <c r="I149" s="89">
        <f t="shared" si="37"/>
        <v>869</v>
      </c>
      <c r="J149" s="89"/>
      <c r="K149" s="38"/>
    </row>
    <row r="150" spans="1:11" ht="24">
      <c r="A150" s="61">
        <v>15</v>
      </c>
      <c r="B150" s="103" t="s">
        <v>61</v>
      </c>
      <c r="C150" s="88">
        <f t="shared" si="36"/>
        <v>29444</v>
      </c>
      <c r="D150" s="88">
        <v>1047</v>
      </c>
      <c r="E150" s="88">
        <v>28397</v>
      </c>
      <c r="F150" s="88"/>
      <c r="G150" s="88">
        <v>10</v>
      </c>
      <c r="H150" s="88"/>
      <c r="I150" s="89">
        <f t="shared" si="37"/>
        <v>10</v>
      </c>
      <c r="J150" s="89"/>
      <c r="K150" s="38"/>
    </row>
    <row r="151" spans="1:11" ht="25.5">
      <c r="A151" s="61">
        <v>16</v>
      </c>
      <c r="B151" s="62" t="s">
        <v>97</v>
      </c>
      <c r="C151" s="88">
        <f t="shared" si="36"/>
        <v>2742.4</v>
      </c>
      <c r="D151" s="88">
        <v>46</v>
      </c>
      <c r="E151" s="88">
        <v>2696.4</v>
      </c>
      <c r="F151" s="88"/>
      <c r="G151" s="88">
        <v>1000</v>
      </c>
      <c r="H151" s="88"/>
      <c r="I151" s="89">
        <f t="shared" si="37"/>
        <v>1000</v>
      </c>
      <c r="J151" s="89"/>
      <c r="K151" s="38"/>
    </row>
    <row r="152" spans="1:11" ht="12.75">
      <c r="A152" s="61">
        <v>17</v>
      </c>
      <c r="B152" s="103" t="s">
        <v>92</v>
      </c>
      <c r="C152" s="88">
        <f t="shared" si="36"/>
        <v>365</v>
      </c>
      <c r="D152" s="88">
        <v>364</v>
      </c>
      <c r="E152" s="88">
        <v>1</v>
      </c>
      <c r="F152" s="88">
        <v>1</v>
      </c>
      <c r="G152" s="88"/>
      <c r="H152" s="88"/>
      <c r="I152" s="88">
        <v>1</v>
      </c>
      <c r="J152" s="89"/>
      <c r="K152" s="38"/>
    </row>
    <row r="153" spans="1:11" ht="27" customHeight="1">
      <c r="A153" s="61">
        <v>18</v>
      </c>
      <c r="B153" s="103" t="s">
        <v>109</v>
      </c>
      <c r="C153" s="88">
        <f>D153+E153</f>
        <v>2106</v>
      </c>
      <c r="D153" s="88">
        <v>25</v>
      </c>
      <c r="E153" s="88">
        <v>2081</v>
      </c>
      <c r="F153" s="88"/>
      <c r="G153" s="88">
        <v>500</v>
      </c>
      <c r="H153" s="88"/>
      <c r="I153" s="88">
        <v>500</v>
      </c>
      <c r="J153" s="89"/>
      <c r="K153" s="38"/>
    </row>
    <row r="154" spans="1:11" ht="24">
      <c r="A154" s="61">
        <v>19</v>
      </c>
      <c r="B154" s="103" t="s">
        <v>111</v>
      </c>
      <c r="C154" s="88">
        <f>D154+E154</f>
        <v>1236.4</v>
      </c>
      <c r="D154" s="88">
        <v>23</v>
      </c>
      <c r="E154" s="88">
        <v>1213.4</v>
      </c>
      <c r="F154" s="88"/>
      <c r="G154" s="88">
        <v>400</v>
      </c>
      <c r="H154" s="88"/>
      <c r="I154" s="88">
        <v>400</v>
      </c>
      <c r="J154" s="89"/>
      <c r="K154" s="38"/>
    </row>
    <row r="155" spans="1:11" ht="24">
      <c r="A155" s="61">
        <v>20</v>
      </c>
      <c r="B155" s="103" t="s">
        <v>125</v>
      </c>
      <c r="C155" s="88">
        <f>D155+E155</f>
        <v>8540.5</v>
      </c>
      <c r="D155" s="88">
        <v>5841.9</v>
      </c>
      <c r="E155" s="88">
        <v>2698.6</v>
      </c>
      <c r="F155" s="88"/>
      <c r="G155" s="88">
        <v>1472</v>
      </c>
      <c r="H155" s="88"/>
      <c r="I155" s="88">
        <v>1472</v>
      </c>
      <c r="J155" s="89"/>
      <c r="K155" s="38"/>
    </row>
    <row r="156" spans="1:101" s="27" customFormat="1" ht="12.75">
      <c r="A156" s="81" t="s">
        <v>99</v>
      </c>
      <c r="B156" s="127" t="s">
        <v>98</v>
      </c>
      <c r="C156" s="91">
        <f>C157+C158+C159+C160+C161+C162</f>
        <v>62941.4</v>
      </c>
      <c r="D156" s="91">
        <f aca="true" t="shared" si="38" ref="D156:I156">D157+D158+D159+D160+D161+D162</f>
        <v>0</v>
      </c>
      <c r="E156" s="91">
        <f t="shared" si="38"/>
        <v>62941.4</v>
      </c>
      <c r="F156" s="91">
        <f t="shared" si="38"/>
        <v>0</v>
      </c>
      <c r="G156" s="91">
        <f t="shared" si="38"/>
        <v>10160</v>
      </c>
      <c r="H156" s="91">
        <f t="shared" si="38"/>
        <v>0</v>
      </c>
      <c r="I156" s="91">
        <f t="shared" si="38"/>
        <v>10160</v>
      </c>
      <c r="J156" s="91">
        <f>E156-I156</f>
        <v>52781.4</v>
      </c>
      <c r="K156" s="23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</row>
    <row r="157" spans="1:11" ht="24">
      <c r="A157" s="61">
        <v>1</v>
      </c>
      <c r="B157" s="103" t="s">
        <v>101</v>
      </c>
      <c r="C157" s="88">
        <v>1272.1</v>
      </c>
      <c r="D157" s="88"/>
      <c r="E157" s="88">
        <v>1272.1</v>
      </c>
      <c r="F157" s="88"/>
      <c r="G157" s="88">
        <v>1200</v>
      </c>
      <c r="H157" s="88"/>
      <c r="I157" s="88">
        <f>F157+G157</f>
        <v>1200</v>
      </c>
      <c r="J157" s="89"/>
      <c r="K157" s="38"/>
    </row>
    <row r="158" spans="1:11" ht="24">
      <c r="A158" s="61">
        <v>2</v>
      </c>
      <c r="B158" s="103" t="s">
        <v>106</v>
      </c>
      <c r="C158" s="88">
        <f>E158</f>
        <v>6567.2</v>
      </c>
      <c r="D158" s="116"/>
      <c r="E158" s="88">
        <v>6567.2</v>
      </c>
      <c r="F158" s="88"/>
      <c r="G158" s="88">
        <v>1000</v>
      </c>
      <c r="H158" s="88"/>
      <c r="I158" s="88">
        <f>F158+G158</f>
        <v>1000</v>
      </c>
      <c r="J158" s="89"/>
      <c r="K158" s="38"/>
    </row>
    <row r="159" spans="1:11" ht="27.75" customHeight="1">
      <c r="A159" s="61">
        <v>3</v>
      </c>
      <c r="B159" s="103" t="s">
        <v>110</v>
      </c>
      <c r="C159" s="88">
        <v>1751.2</v>
      </c>
      <c r="D159" s="116"/>
      <c r="E159" s="88">
        <v>1751.2</v>
      </c>
      <c r="F159" s="88"/>
      <c r="G159" s="88">
        <v>100</v>
      </c>
      <c r="H159" s="88"/>
      <c r="I159" s="88">
        <f>F159+G159</f>
        <v>100</v>
      </c>
      <c r="J159" s="89"/>
      <c r="K159" s="38"/>
    </row>
    <row r="160" spans="1:11" ht="27.75" customHeight="1">
      <c r="A160" s="61">
        <v>4</v>
      </c>
      <c r="B160" s="103" t="s">
        <v>113</v>
      </c>
      <c r="C160" s="88">
        <f>E160</f>
        <v>35863</v>
      </c>
      <c r="D160" s="116"/>
      <c r="E160" s="88">
        <v>35863</v>
      </c>
      <c r="F160" s="88"/>
      <c r="G160" s="88">
        <v>1000</v>
      </c>
      <c r="H160" s="88"/>
      <c r="I160" s="88">
        <f>F160+G160</f>
        <v>1000</v>
      </c>
      <c r="J160" s="89"/>
      <c r="K160" s="38"/>
    </row>
    <row r="161" spans="1:11" ht="17.25" customHeight="1">
      <c r="A161" s="61">
        <v>5</v>
      </c>
      <c r="B161" s="103" t="s">
        <v>121</v>
      </c>
      <c r="C161" s="88">
        <v>5827.9</v>
      </c>
      <c r="D161" s="116"/>
      <c r="E161" s="88">
        <v>5827.9</v>
      </c>
      <c r="F161" s="88"/>
      <c r="G161" s="88">
        <v>200</v>
      </c>
      <c r="H161" s="88"/>
      <c r="I161" s="88">
        <f>F161+G161</f>
        <v>200</v>
      </c>
      <c r="J161" s="89"/>
      <c r="K161" s="38"/>
    </row>
    <row r="162" spans="1:11" ht="30" customHeight="1">
      <c r="A162" s="61">
        <v>6</v>
      </c>
      <c r="B162" s="103" t="s">
        <v>133</v>
      </c>
      <c r="C162" s="88">
        <v>11660</v>
      </c>
      <c r="D162" s="116"/>
      <c r="E162" s="88">
        <v>11660</v>
      </c>
      <c r="F162" s="88"/>
      <c r="G162" s="88">
        <v>6660</v>
      </c>
      <c r="H162" s="88"/>
      <c r="I162" s="88">
        <v>6660</v>
      </c>
      <c r="J162" s="89"/>
      <c r="K162" s="38"/>
    </row>
    <row r="163" spans="1:11" ht="12.75">
      <c r="A163" s="81" t="s">
        <v>16</v>
      </c>
      <c r="B163" s="82" t="s">
        <v>35</v>
      </c>
      <c r="C163" s="91">
        <v>1710</v>
      </c>
      <c r="D163" s="91"/>
      <c r="E163" s="91">
        <v>1710</v>
      </c>
      <c r="F163" s="88"/>
      <c r="G163" s="102">
        <v>1710</v>
      </c>
      <c r="H163" s="116"/>
      <c r="I163" s="91">
        <v>1710</v>
      </c>
      <c r="J163" s="91">
        <f>E163-I163</f>
        <v>0</v>
      </c>
      <c r="K163" s="36"/>
    </row>
    <row r="164" spans="1:11" ht="12.75">
      <c r="A164" s="81"/>
      <c r="B164" s="62"/>
      <c r="C164" s="91"/>
      <c r="D164" s="91"/>
      <c r="E164" s="91"/>
      <c r="F164" s="91"/>
      <c r="G164" s="102"/>
      <c r="H164" s="116"/>
      <c r="I164" s="91"/>
      <c r="J164" s="91"/>
      <c r="K164" s="36"/>
    </row>
  </sheetData>
  <mergeCells count="10">
    <mergeCell ref="J8:J9"/>
    <mergeCell ref="F1:I1"/>
    <mergeCell ref="I8:I9"/>
    <mergeCell ref="D4:E4"/>
    <mergeCell ref="F9:G9"/>
    <mergeCell ref="B5:H5"/>
    <mergeCell ref="F8:G8"/>
    <mergeCell ref="H8:H9"/>
    <mergeCell ref="C8:C10"/>
    <mergeCell ref="D9:D10"/>
  </mergeCells>
  <printOptions gridLines="1"/>
  <pageMargins left="0.34" right="0.32" top="0.38" bottom="0.35433070866141736" header="0.62" footer="0.2362204724409449"/>
  <pageSetup horizontalDpi="600" verticalDpi="600" orientation="landscape" paperSize="9" r:id="rId1"/>
  <headerFooter alignWithMargins="0">
    <oddFooter>&amp;C &amp;P&amp;RCOD  FP-10-01,ver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42"/>
  <sheetViews>
    <sheetView zoomScaleSheetLayoutView="75" workbookViewId="0" topLeftCell="A1">
      <pane ySplit="11" topLeftCell="BM29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4.7109375" style="47" customWidth="1"/>
    <col min="2" max="2" width="47.8515625" style="54" customWidth="1"/>
    <col min="3" max="3" width="15.28125" style="49" customWidth="1"/>
    <col min="4" max="4" width="13.28125" style="50" customWidth="1"/>
    <col min="5" max="5" width="9.421875" style="49" customWidth="1"/>
    <col min="6" max="6" width="11.7109375" style="49" customWidth="1"/>
    <col min="7" max="7" width="10.7109375" style="49" customWidth="1"/>
    <col min="8" max="8" width="10.140625" style="55" customWidth="1"/>
    <col min="9" max="9" width="13.140625" style="104" customWidth="1"/>
    <col min="10" max="99" width="9.140625" style="2" customWidth="1"/>
    <col min="100" max="16384" width="9.140625" style="3" customWidth="1"/>
  </cols>
  <sheetData>
    <row r="1" spans="2:9" ht="12.75">
      <c r="B1" s="48"/>
      <c r="F1" s="130" t="s">
        <v>143</v>
      </c>
      <c r="G1" s="130"/>
      <c r="H1" s="130"/>
      <c r="I1" s="130"/>
    </row>
    <row r="2" spans="2:9" ht="12.75">
      <c r="B2" s="48"/>
      <c r="G2" s="50"/>
      <c r="H2" s="52"/>
      <c r="I2" s="52"/>
    </row>
    <row r="3" spans="2:9" ht="12.75">
      <c r="B3" s="53"/>
      <c r="D3" s="133" t="s">
        <v>1</v>
      </c>
      <c r="E3" s="133"/>
      <c r="G3" s="50"/>
      <c r="H3" s="52"/>
      <c r="I3" s="52"/>
    </row>
    <row r="4" spans="2:9" ht="12.75">
      <c r="B4" s="144" t="s">
        <v>88</v>
      </c>
      <c r="C4" s="144"/>
      <c r="D4" s="144"/>
      <c r="E4" s="144"/>
      <c r="F4" s="144"/>
      <c r="G4" s="144"/>
      <c r="H4" s="144"/>
      <c r="I4" s="144"/>
    </row>
    <row r="5" ht="12.75">
      <c r="I5" s="55"/>
    </row>
    <row r="6" ht="13.5" thickBot="1">
      <c r="I6" s="55" t="s">
        <v>19</v>
      </c>
    </row>
    <row r="7" spans="1:9" ht="12.75" customHeight="1">
      <c r="A7" s="56" t="s">
        <v>12</v>
      </c>
      <c r="B7" s="57" t="s">
        <v>6</v>
      </c>
      <c r="C7" s="58" t="s">
        <v>75</v>
      </c>
      <c r="D7" s="59" t="s">
        <v>8</v>
      </c>
      <c r="E7" s="60" t="s">
        <v>9</v>
      </c>
      <c r="F7" s="136"/>
      <c r="G7" s="136"/>
      <c r="H7" s="131" t="s">
        <v>5</v>
      </c>
      <c r="I7" s="131" t="s">
        <v>90</v>
      </c>
    </row>
    <row r="8" spans="1:9" ht="36">
      <c r="A8" s="61" t="s">
        <v>13</v>
      </c>
      <c r="B8" s="62" t="s">
        <v>7</v>
      </c>
      <c r="C8" s="63" t="s">
        <v>89</v>
      </c>
      <c r="D8" s="64" t="s">
        <v>87</v>
      </c>
      <c r="E8" s="65">
        <v>2013</v>
      </c>
      <c r="F8" s="134" t="s">
        <v>10</v>
      </c>
      <c r="G8" s="134"/>
      <c r="H8" s="132"/>
      <c r="I8" s="132"/>
    </row>
    <row r="9" spans="1:9" ht="13.5" thickBot="1">
      <c r="A9" s="66"/>
      <c r="B9" s="67"/>
      <c r="C9" s="68"/>
      <c r="D9" s="69"/>
      <c r="E9" s="69"/>
      <c r="F9" s="68" t="s">
        <v>21</v>
      </c>
      <c r="G9" s="70" t="s">
        <v>4</v>
      </c>
      <c r="H9" s="71"/>
      <c r="I9" s="72"/>
    </row>
    <row r="10" spans="1:9" ht="13.5" thickBot="1">
      <c r="A10" s="73">
        <v>0</v>
      </c>
      <c r="B10" s="74">
        <v>1</v>
      </c>
      <c r="C10" s="74">
        <v>2</v>
      </c>
      <c r="D10" s="74">
        <v>3</v>
      </c>
      <c r="E10" s="74">
        <v>4</v>
      </c>
      <c r="F10" s="74">
        <v>5</v>
      </c>
      <c r="G10" s="74">
        <v>6</v>
      </c>
      <c r="H10" s="74">
        <v>7</v>
      </c>
      <c r="I10" s="74">
        <v>8</v>
      </c>
    </row>
    <row r="11" spans="1:9" ht="12.75">
      <c r="A11" s="56"/>
      <c r="B11" s="75" t="s">
        <v>11</v>
      </c>
      <c r="C11" s="76">
        <f>C13+C16+C23+C38</f>
        <v>100546.79999999999</v>
      </c>
      <c r="D11" s="76">
        <f aca="true" t="shared" si="0" ref="D11:I11">D13+D16+D23+D38</f>
        <v>41402.8</v>
      </c>
      <c r="E11" s="76">
        <f t="shared" si="0"/>
        <v>59144</v>
      </c>
      <c r="F11" s="76">
        <f t="shared" si="0"/>
        <v>2538</v>
      </c>
      <c r="G11" s="76">
        <f t="shared" si="0"/>
        <v>38317</v>
      </c>
      <c r="H11" s="76">
        <f t="shared" si="0"/>
        <v>0</v>
      </c>
      <c r="I11" s="76">
        <f t="shared" si="0"/>
        <v>40855</v>
      </c>
    </row>
    <row r="12" spans="1:9" ht="12.75">
      <c r="A12" s="77"/>
      <c r="B12" s="78"/>
      <c r="C12" s="79"/>
      <c r="D12" s="79"/>
      <c r="E12" s="79"/>
      <c r="F12" s="79"/>
      <c r="G12" s="79"/>
      <c r="H12" s="79"/>
      <c r="I12" s="79"/>
    </row>
    <row r="13" spans="1:9" ht="12.75">
      <c r="A13" s="77"/>
      <c r="B13" s="80" t="s">
        <v>76</v>
      </c>
      <c r="C13" s="79">
        <f>C14</f>
        <v>87</v>
      </c>
      <c r="D13" s="79">
        <f aca="true" t="shared" si="1" ref="D13:I13">D14</f>
        <v>0</v>
      </c>
      <c r="E13" s="79">
        <f t="shared" si="1"/>
        <v>87</v>
      </c>
      <c r="F13" s="79">
        <f t="shared" si="1"/>
        <v>0</v>
      </c>
      <c r="G13" s="79">
        <f t="shared" si="1"/>
        <v>87</v>
      </c>
      <c r="H13" s="79">
        <f t="shared" si="1"/>
        <v>0</v>
      </c>
      <c r="I13" s="79">
        <f t="shared" si="1"/>
        <v>87</v>
      </c>
    </row>
    <row r="14" spans="1:9" ht="12.75">
      <c r="A14" s="81" t="s">
        <v>16</v>
      </c>
      <c r="B14" s="82" t="s">
        <v>0</v>
      </c>
      <c r="C14" s="83">
        <v>87</v>
      </c>
      <c r="D14" s="83"/>
      <c r="E14" s="83">
        <v>87</v>
      </c>
      <c r="F14" s="83"/>
      <c r="G14" s="83">
        <v>87</v>
      </c>
      <c r="H14" s="83"/>
      <c r="I14" s="83">
        <v>87</v>
      </c>
    </row>
    <row r="15" spans="1:9" ht="12.75">
      <c r="A15" s="77"/>
      <c r="B15" s="78"/>
      <c r="C15" s="79"/>
      <c r="D15" s="79"/>
      <c r="E15" s="79"/>
      <c r="F15" s="79"/>
      <c r="G15" s="79"/>
      <c r="H15" s="79"/>
      <c r="I15" s="79"/>
    </row>
    <row r="16" spans="1:9" ht="12.75">
      <c r="A16" s="84"/>
      <c r="B16" s="80" t="s">
        <v>77</v>
      </c>
      <c r="C16" s="85">
        <f aca="true" t="shared" si="2" ref="C16:I16">C17+C21</f>
        <v>19205</v>
      </c>
      <c r="D16" s="85">
        <f t="shared" si="2"/>
        <v>10251</v>
      </c>
      <c r="E16" s="85">
        <f t="shared" si="2"/>
        <v>8954</v>
      </c>
      <c r="F16" s="85">
        <f t="shared" si="2"/>
        <v>272</v>
      </c>
      <c r="G16" s="85">
        <f t="shared" si="2"/>
        <v>1823</v>
      </c>
      <c r="H16" s="85">
        <f t="shared" si="2"/>
        <v>0</v>
      </c>
      <c r="I16" s="85">
        <f t="shared" si="2"/>
        <v>2095</v>
      </c>
    </row>
    <row r="17" spans="1:9" ht="12.75">
      <c r="A17" s="81" t="s">
        <v>14</v>
      </c>
      <c r="B17" s="86" t="s">
        <v>15</v>
      </c>
      <c r="C17" s="87">
        <f aca="true" t="shared" si="3" ref="C17:I17">C19+C20</f>
        <v>19192</v>
      </c>
      <c r="D17" s="87">
        <f t="shared" si="3"/>
        <v>10251</v>
      </c>
      <c r="E17" s="87">
        <f t="shared" si="3"/>
        <v>8941</v>
      </c>
      <c r="F17" s="87">
        <f t="shared" si="3"/>
        <v>272</v>
      </c>
      <c r="G17" s="87">
        <f t="shared" si="3"/>
        <v>1810</v>
      </c>
      <c r="H17" s="87">
        <f t="shared" si="3"/>
        <v>0</v>
      </c>
      <c r="I17" s="87">
        <f t="shared" si="3"/>
        <v>2082</v>
      </c>
    </row>
    <row r="18" spans="1:9" ht="12.75">
      <c r="A18" s="81"/>
      <c r="B18" s="86" t="s">
        <v>78</v>
      </c>
      <c r="C18" s="87"/>
      <c r="D18" s="87"/>
      <c r="E18" s="87"/>
      <c r="F18" s="87"/>
      <c r="G18" s="87"/>
      <c r="H18" s="87"/>
      <c r="I18" s="87"/>
    </row>
    <row r="19" spans="1:9" ht="25.5">
      <c r="A19" s="61">
        <v>1</v>
      </c>
      <c r="B19" s="62" t="s">
        <v>134</v>
      </c>
      <c r="C19" s="88">
        <v>9271.5</v>
      </c>
      <c r="D19" s="88">
        <v>5099</v>
      </c>
      <c r="E19" s="89">
        <f>C19-D19</f>
        <v>4172.5</v>
      </c>
      <c r="F19" s="89">
        <v>260</v>
      </c>
      <c r="G19" s="89">
        <v>48</v>
      </c>
      <c r="H19" s="89"/>
      <c r="I19" s="89">
        <f>F19+G19</f>
        <v>308</v>
      </c>
    </row>
    <row r="20" spans="1:9" ht="25.5">
      <c r="A20" s="61">
        <v>2</v>
      </c>
      <c r="B20" s="62" t="s">
        <v>135</v>
      </c>
      <c r="C20" s="89">
        <v>9920.5</v>
      </c>
      <c r="D20" s="88">
        <v>5152</v>
      </c>
      <c r="E20" s="89">
        <f>C20-D20</f>
        <v>4768.5</v>
      </c>
      <c r="F20" s="89">
        <v>12</v>
      </c>
      <c r="G20" s="89">
        <v>1762</v>
      </c>
      <c r="H20" s="89"/>
      <c r="I20" s="89">
        <f>F20+G20</f>
        <v>1774</v>
      </c>
    </row>
    <row r="21" spans="1:9" ht="12.75">
      <c r="A21" s="81" t="s">
        <v>16</v>
      </c>
      <c r="B21" s="82" t="s">
        <v>0</v>
      </c>
      <c r="C21" s="90">
        <v>13</v>
      </c>
      <c r="D21" s="91"/>
      <c r="E21" s="90">
        <v>13</v>
      </c>
      <c r="F21" s="90"/>
      <c r="G21" s="90">
        <v>13</v>
      </c>
      <c r="H21" s="90"/>
      <c r="I21" s="90">
        <v>13</v>
      </c>
    </row>
    <row r="22" spans="1:9" ht="12.75">
      <c r="A22" s="81"/>
      <c r="B22" s="82"/>
      <c r="C22" s="90"/>
      <c r="D22" s="91"/>
      <c r="E22" s="90"/>
      <c r="F22" s="90"/>
      <c r="G22" s="90"/>
      <c r="H22" s="90"/>
      <c r="I22" s="90"/>
    </row>
    <row r="23" spans="1:99" s="46" customFormat="1" ht="12.75">
      <c r="A23" s="92"/>
      <c r="B23" s="80" t="s">
        <v>79</v>
      </c>
      <c r="C23" s="93">
        <f>C24+C35</f>
        <v>12471.6</v>
      </c>
      <c r="D23" s="93">
        <f aca="true" t="shared" si="4" ref="D23:I23">D24+D35</f>
        <v>5664.1</v>
      </c>
      <c r="E23" s="93">
        <f t="shared" si="4"/>
        <v>6807.5</v>
      </c>
      <c r="F23" s="93">
        <f t="shared" si="4"/>
        <v>1</v>
      </c>
      <c r="G23" s="93">
        <f t="shared" si="4"/>
        <v>3078</v>
      </c>
      <c r="H23" s="93">
        <f t="shared" si="4"/>
        <v>0</v>
      </c>
      <c r="I23" s="93">
        <f t="shared" si="4"/>
        <v>3079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</row>
    <row r="24" spans="1:9" ht="12.75">
      <c r="A24" s="81" t="s">
        <v>14</v>
      </c>
      <c r="B24" s="86" t="s">
        <v>15</v>
      </c>
      <c r="C24" s="90">
        <f>C26+C28+C29</f>
        <v>11454.6</v>
      </c>
      <c r="D24" s="90">
        <f aca="true" t="shared" si="5" ref="D24:I24">D26+D28+D29</f>
        <v>5664.1</v>
      </c>
      <c r="E24" s="90">
        <f t="shared" si="5"/>
        <v>5790.5</v>
      </c>
      <c r="F24" s="90">
        <f t="shared" si="5"/>
        <v>1</v>
      </c>
      <c r="G24" s="90">
        <f t="shared" si="5"/>
        <v>2061</v>
      </c>
      <c r="H24" s="90">
        <f t="shared" si="5"/>
        <v>0</v>
      </c>
      <c r="I24" s="90">
        <f t="shared" si="5"/>
        <v>2062</v>
      </c>
    </row>
    <row r="25" spans="1:9" ht="12.75">
      <c r="A25" s="81"/>
      <c r="B25" s="86" t="s">
        <v>78</v>
      </c>
      <c r="C25" s="90"/>
      <c r="D25" s="90"/>
      <c r="E25" s="90"/>
      <c r="F25" s="90"/>
      <c r="G25" s="90"/>
      <c r="H25" s="90"/>
      <c r="I25" s="90"/>
    </row>
    <row r="26" spans="1:9" ht="38.25">
      <c r="A26" s="61">
        <v>1</v>
      </c>
      <c r="B26" s="62" t="s">
        <v>136</v>
      </c>
      <c r="C26" s="89">
        <f>D26+E26</f>
        <v>4501.1</v>
      </c>
      <c r="D26" s="88">
        <v>3678.1</v>
      </c>
      <c r="E26" s="89">
        <v>823</v>
      </c>
      <c r="F26" s="90"/>
      <c r="G26" s="89">
        <v>823</v>
      </c>
      <c r="H26" s="89"/>
      <c r="I26" s="89">
        <f>G26</f>
        <v>823</v>
      </c>
    </row>
    <row r="27" spans="1:9" ht="12.75">
      <c r="A27" s="61"/>
      <c r="B27" s="62"/>
      <c r="C27" s="89"/>
      <c r="D27" s="88"/>
      <c r="E27" s="89"/>
      <c r="F27" s="90"/>
      <c r="G27" s="89"/>
      <c r="H27" s="89"/>
      <c r="I27" s="89"/>
    </row>
    <row r="28" spans="1:9" ht="38.25">
      <c r="A28" s="61">
        <v>2</v>
      </c>
      <c r="B28" s="62" t="s">
        <v>137</v>
      </c>
      <c r="C28" s="89">
        <v>3483.5</v>
      </c>
      <c r="D28" s="88">
        <v>1936</v>
      </c>
      <c r="E28" s="89">
        <f>C28-D28</f>
        <v>1547.5</v>
      </c>
      <c r="F28" s="89">
        <v>1</v>
      </c>
      <c r="G28" s="89"/>
      <c r="H28" s="89"/>
      <c r="I28" s="89">
        <f>F28</f>
        <v>1</v>
      </c>
    </row>
    <row r="29" spans="1:9" ht="12.75">
      <c r="A29" s="81"/>
      <c r="B29" s="82" t="s">
        <v>80</v>
      </c>
      <c r="C29" s="90">
        <f>C31</f>
        <v>3470</v>
      </c>
      <c r="D29" s="90">
        <f aca="true" t="shared" si="6" ref="D29:I29">D31</f>
        <v>50</v>
      </c>
      <c r="E29" s="90">
        <f t="shared" si="6"/>
        <v>3420</v>
      </c>
      <c r="F29" s="90">
        <f t="shared" si="6"/>
        <v>0</v>
      </c>
      <c r="G29" s="90">
        <f t="shared" si="6"/>
        <v>1238</v>
      </c>
      <c r="H29" s="90">
        <f t="shared" si="6"/>
        <v>0</v>
      </c>
      <c r="I29" s="90">
        <f t="shared" si="6"/>
        <v>1238</v>
      </c>
    </row>
    <row r="30" spans="1:9" ht="12.75">
      <c r="A30" s="81"/>
      <c r="B30" s="82" t="s">
        <v>81</v>
      </c>
      <c r="C30" s="90"/>
      <c r="D30" s="91"/>
      <c r="E30" s="90"/>
      <c r="F30" s="90"/>
      <c r="G30" s="90"/>
      <c r="H30" s="90"/>
      <c r="I30" s="90"/>
    </row>
    <row r="31" spans="1:9" ht="12.75">
      <c r="A31" s="61">
        <v>3</v>
      </c>
      <c r="B31" s="62" t="s">
        <v>82</v>
      </c>
      <c r="C31" s="89">
        <f>D31+E31</f>
        <v>3470</v>
      </c>
      <c r="D31" s="88">
        <v>50</v>
      </c>
      <c r="E31" s="89">
        <v>3420</v>
      </c>
      <c r="F31" s="90"/>
      <c r="G31" s="89">
        <v>1238</v>
      </c>
      <c r="H31" s="89"/>
      <c r="I31" s="89">
        <v>1238</v>
      </c>
    </row>
    <row r="32" spans="1:9" ht="12.75">
      <c r="A32" s="81"/>
      <c r="B32" s="62" t="s">
        <v>83</v>
      </c>
      <c r="C32" s="90"/>
      <c r="D32" s="91"/>
      <c r="E32" s="90"/>
      <c r="F32" s="90"/>
      <c r="G32" s="90"/>
      <c r="H32" s="90"/>
      <c r="I32" s="90"/>
    </row>
    <row r="33" spans="1:9" ht="12.75">
      <c r="A33" s="81"/>
      <c r="B33" s="62" t="s">
        <v>138</v>
      </c>
      <c r="C33" s="90"/>
      <c r="D33" s="91"/>
      <c r="E33" s="90"/>
      <c r="F33" s="90"/>
      <c r="G33" s="90"/>
      <c r="H33" s="90"/>
      <c r="I33" s="90"/>
    </row>
    <row r="34" spans="1:9" ht="12.75">
      <c r="A34" s="81"/>
      <c r="B34" s="62" t="s">
        <v>84</v>
      </c>
      <c r="C34" s="90"/>
      <c r="D34" s="91"/>
      <c r="E34" s="90"/>
      <c r="F34" s="90"/>
      <c r="G34" s="90"/>
      <c r="H34" s="90"/>
      <c r="I34" s="90"/>
    </row>
    <row r="35" spans="1:9" ht="12.75">
      <c r="A35" s="81" t="s">
        <v>16</v>
      </c>
      <c r="B35" s="82" t="s">
        <v>0</v>
      </c>
      <c r="C35" s="90">
        <v>1017</v>
      </c>
      <c r="D35" s="91"/>
      <c r="E35" s="90">
        <v>1017</v>
      </c>
      <c r="F35" s="90"/>
      <c r="G35" s="90">
        <v>1017</v>
      </c>
      <c r="H35" s="90"/>
      <c r="I35" s="90">
        <v>1017</v>
      </c>
    </row>
    <row r="36" spans="1:9" ht="12.75">
      <c r="A36" s="81"/>
      <c r="B36" s="82"/>
      <c r="C36" s="89"/>
      <c r="D36" s="94"/>
      <c r="E36" s="95"/>
      <c r="F36" s="94"/>
      <c r="G36" s="95"/>
      <c r="H36" s="89"/>
      <c r="I36" s="95"/>
    </row>
    <row r="37" spans="1:9" ht="12.75">
      <c r="A37" s="96"/>
      <c r="B37" s="62"/>
      <c r="C37" s="97"/>
      <c r="D37" s="98"/>
      <c r="E37" s="97"/>
      <c r="F37" s="97"/>
      <c r="G37" s="97"/>
      <c r="H37" s="99"/>
      <c r="I37" s="100"/>
    </row>
    <row r="38" spans="1:9" ht="12.75">
      <c r="A38" s="96"/>
      <c r="B38" s="80" t="s">
        <v>2</v>
      </c>
      <c r="C38" s="101">
        <f aca="true" t="shared" si="7" ref="C38:I38">C39</f>
        <v>68783.2</v>
      </c>
      <c r="D38" s="101">
        <f t="shared" si="7"/>
        <v>25487.7</v>
      </c>
      <c r="E38" s="101">
        <f t="shared" si="7"/>
        <v>43295.5</v>
      </c>
      <c r="F38" s="101">
        <f t="shared" si="7"/>
        <v>2265</v>
      </c>
      <c r="G38" s="101">
        <f t="shared" si="7"/>
        <v>33329</v>
      </c>
      <c r="H38" s="101">
        <f t="shared" si="7"/>
        <v>0</v>
      </c>
      <c r="I38" s="101">
        <f t="shared" si="7"/>
        <v>35594</v>
      </c>
    </row>
    <row r="39" spans="1:9" ht="12.75">
      <c r="A39" s="86" t="s">
        <v>14</v>
      </c>
      <c r="B39" s="86" t="s">
        <v>15</v>
      </c>
      <c r="C39" s="102">
        <f aca="true" t="shared" si="8" ref="C39:I39">C40+C41+C42</f>
        <v>68783.2</v>
      </c>
      <c r="D39" s="102">
        <f t="shared" si="8"/>
        <v>25487.7</v>
      </c>
      <c r="E39" s="102">
        <f t="shared" si="8"/>
        <v>43295.5</v>
      </c>
      <c r="F39" s="102">
        <f t="shared" si="8"/>
        <v>2265</v>
      </c>
      <c r="G39" s="102">
        <f t="shared" si="8"/>
        <v>33329</v>
      </c>
      <c r="H39" s="102">
        <f t="shared" si="8"/>
        <v>0</v>
      </c>
      <c r="I39" s="102">
        <f t="shared" si="8"/>
        <v>35594</v>
      </c>
    </row>
    <row r="40" spans="1:9" ht="40.5" customHeight="1">
      <c r="A40" s="96">
        <v>1</v>
      </c>
      <c r="B40" s="103" t="s">
        <v>139</v>
      </c>
      <c r="C40" s="88">
        <v>50630</v>
      </c>
      <c r="D40" s="88">
        <v>25437</v>
      </c>
      <c r="E40" s="88">
        <f>C40-D40</f>
        <v>25193</v>
      </c>
      <c r="F40" s="89">
        <v>2265</v>
      </c>
      <c r="G40" s="88">
        <v>22331</v>
      </c>
      <c r="H40" s="88"/>
      <c r="I40" s="100">
        <f>F40+G40</f>
        <v>24596</v>
      </c>
    </row>
    <row r="41" spans="1:9" ht="25.5">
      <c r="A41" s="96">
        <v>2</v>
      </c>
      <c r="B41" s="62" t="s">
        <v>140</v>
      </c>
      <c r="C41" s="88">
        <v>11216.2</v>
      </c>
      <c r="D41" s="88">
        <v>50.7</v>
      </c>
      <c r="E41" s="88">
        <f>C41-D41</f>
        <v>11165.5</v>
      </c>
      <c r="F41" s="97"/>
      <c r="G41" s="88">
        <v>6545</v>
      </c>
      <c r="H41" s="88"/>
      <c r="I41" s="88">
        <f>G41</f>
        <v>6545</v>
      </c>
    </row>
    <row r="42" spans="1:9" ht="24">
      <c r="A42" s="96">
        <v>3</v>
      </c>
      <c r="B42" s="103" t="s">
        <v>141</v>
      </c>
      <c r="C42" s="88">
        <v>6937</v>
      </c>
      <c r="D42" s="88">
        <v>0</v>
      </c>
      <c r="E42" s="88">
        <v>6937</v>
      </c>
      <c r="F42" s="97"/>
      <c r="G42" s="88">
        <v>4453</v>
      </c>
      <c r="H42" s="99"/>
      <c r="I42" s="88">
        <f>G42</f>
        <v>4453</v>
      </c>
    </row>
  </sheetData>
  <mergeCells count="7">
    <mergeCell ref="F1:I1"/>
    <mergeCell ref="D3:E3"/>
    <mergeCell ref="B4:I4"/>
    <mergeCell ref="F7:G7"/>
    <mergeCell ref="H7:H8"/>
    <mergeCell ref="I7:I8"/>
    <mergeCell ref="F8:G8"/>
  </mergeCells>
  <printOptions gridLines="1"/>
  <pageMargins left="0.27" right="0.5905511811023623" top="0.38" bottom="0.35433070866141736" header="0.62" footer="0.2362204724409449"/>
  <pageSetup horizontalDpi="600" verticalDpi="600" orientation="landscape" paperSize="9" r:id="rId1"/>
  <headerFooter alignWithMargins="0">
    <oddFooter>&amp;C &amp;P&amp;RCOD  FP-10-01,ver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Contabilitate</dc:creator>
  <cp:keywords/>
  <dc:description/>
  <cp:lastModifiedBy>financiar1</cp:lastModifiedBy>
  <cp:lastPrinted>2013-03-11T10:55:12Z</cp:lastPrinted>
  <dcterms:created xsi:type="dcterms:W3CDTF">1998-07-26T06:27:31Z</dcterms:created>
  <dcterms:modified xsi:type="dcterms:W3CDTF">2013-03-11T11:05:20Z</dcterms:modified>
  <cp:category/>
  <cp:version/>
  <cp:contentType/>
  <cp:contentStatus/>
</cp:coreProperties>
</file>